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740" activeTab="0"/>
  </bookViews>
  <sheets>
    <sheet name="Sheet1" sheetId="1" r:id="rId1"/>
    <sheet name="Sheet3" sheetId="2" r:id="rId2"/>
    <sheet name="Sheet4" sheetId="3" r:id="rId3"/>
    <sheet name="DELIVERABLE A" sheetId="4" r:id="rId4"/>
    <sheet name="DELIVERABLE B" sheetId="5" r:id="rId5"/>
    <sheet name="Sheet2" sheetId="6" r:id="rId6"/>
    <sheet name="Sheet5" sheetId="7" r:id="rId7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<sst xmlns="http://schemas.openxmlformats.org/spreadsheetml/2006/main" count="3540" uniqueCount="143">
  <si>
    <t>DATE</t>
  </si>
  <si>
    <t>TIME</t>
  </si>
  <si>
    <t>NR</t>
  </si>
  <si>
    <t>TENDER NUMBER</t>
  </si>
  <si>
    <t>TENDER DESCRIPTION</t>
  </si>
  <si>
    <t xml:space="preserve"> </t>
  </si>
  <si>
    <t>T2020/019</t>
  </si>
  <si>
    <t>01/07/2020</t>
  </si>
  <si>
    <t>Tunimart Travel</t>
  </si>
  <si>
    <t>P O Box 652212</t>
  </si>
  <si>
    <t>BENMORE</t>
  </si>
  <si>
    <t>P O Box 2055</t>
  </si>
  <si>
    <t>CAPE TOWN</t>
  </si>
  <si>
    <t>kananelo@clubtravel.co.za</t>
  </si>
  <si>
    <t>SUNNINGHILL</t>
  </si>
  <si>
    <t>11 Naivasha Road, 2nd Floor, Merafe House</t>
  </si>
  <si>
    <t>tenders@indigotravel.co.za</t>
  </si>
  <si>
    <t>Shop 15, Bayview Centre, Cnr Marsh &amp; Alof Drive</t>
  </si>
  <si>
    <t>MOSSEL BAY</t>
  </si>
  <si>
    <t>peter@murextravel.co.za</t>
  </si>
  <si>
    <t>P O box 2485</t>
  </si>
  <si>
    <t>zoelfah@trigontravel.co.za</t>
  </si>
  <si>
    <t>6 Darlington Road, Berea</t>
  </si>
  <si>
    <t>EAST LONDON</t>
  </si>
  <si>
    <t>Postnet Suite 136, Private Bag X2600</t>
  </si>
  <si>
    <t>HOUGHTON</t>
  </si>
  <si>
    <t>sailesh@nexustravel.co.za</t>
  </si>
  <si>
    <t>11H00</t>
  </si>
  <si>
    <t>RENDERING OF A COMPREHENSIVE TRAVEL MANAGEMENT SERVICES FOR THE CWDM FOR THE PERIOD ENDING 30 JUNE 2023</t>
  </si>
  <si>
    <t>YEAR 1: 01 JULY 2020 – 30 JUNE 2021</t>
  </si>
  <si>
    <t>AIR TICKETS</t>
  </si>
  <si>
    <t>Service Description</t>
  </si>
  <si>
    <r>
      <t xml:space="preserve">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(Excl. VAT)</t>
    </r>
  </si>
  <si>
    <t>VAT @ 15%</t>
  </si>
  <si>
    <r>
      <t xml:space="preserve">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(Incl. VAT)</t>
    </r>
  </si>
  <si>
    <t>International</t>
  </si>
  <si>
    <t>Reservation</t>
  </si>
  <si>
    <t>R</t>
  </si>
  <si>
    <t>Changes to ticket</t>
  </si>
  <si>
    <t>Issuing of ticket</t>
  </si>
  <si>
    <t>Cancellation fee</t>
  </si>
  <si>
    <t>Refund on ticket</t>
  </si>
  <si>
    <t>Account management and reporting</t>
  </si>
  <si>
    <t>Domestic</t>
  </si>
  <si>
    <t>TOTAL</t>
  </si>
  <si>
    <t>ACCOMMODATION</t>
  </si>
  <si>
    <r>
      <t xml:space="preserve">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(Excl VAT)</t>
    </r>
  </si>
  <si>
    <r>
      <t xml:space="preserve">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(Incl VAT)</t>
    </r>
  </si>
  <si>
    <t>Changes to booking</t>
  </si>
  <si>
    <t>Issuing of voucher</t>
  </si>
  <si>
    <t>Refund on booking</t>
  </si>
  <si>
    <t>VEHICLE RENTAL (CAR HIRE)</t>
  </si>
  <si>
    <t>LONG DISTANCE SCHEDULED BUS SERVICES</t>
  </si>
  <si>
    <t>TRANSFER SERVICES</t>
  </si>
  <si>
    <t>VISA APPLICATIONS</t>
  </si>
  <si>
    <t>Booking of appointments</t>
  </si>
  <si>
    <t>Payment fee</t>
  </si>
  <si>
    <t>Tracking</t>
  </si>
  <si>
    <t>Collection</t>
  </si>
  <si>
    <t>PARKING</t>
  </si>
  <si>
    <t>Arrangement and confirmation of parking</t>
  </si>
  <si>
    <t>CHARTERED BUS SERVICES</t>
  </si>
  <si>
    <t>% of Total Costs</t>
  </si>
  <si>
    <t>10 + persons</t>
  </si>
  <si>
    <t>%</t>
  </si>
  <si>
    <t>SUMMARY OF YEAR 1: 01 JULY 2020 – 30 JUNE 2021</t>
  </si>
  <si>
    <t>DELIVERABLE A : TRAVEL, ACCOMMODATION AND CONCOMITANT SERVICES</t>
  </si>
  <si>
    <r>
      <t xml:space="preserve">Total 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(Excl VAT)</t>
    </r>
  </si>
  <si>
    <r>
      <t xml:space="preserve">Total Transaction Fee </t>
    </r>
    <r>
      <rPr>
        <b/>
        <sz val="14"/>
        <color indexed="10"/>
        <rFont val="Arial"/>
        <family val="2"/>
      </rPr>
      <t>per Person</t>
    </r>
    <r>
      <rPr>
        <b/>
        <sz val="14"/>
        <rFont val="Arial"/>
        <family val="2"/>
      </rPr>
      <t xml:space="preserve"> (Incl VAT)</t>
    </r>
  </si>
  <si>
    <t>Air Tickets</t>
  </si>
  <si>
    <t>Accommodation</t>
  </si>
  <si>
    <t>Vehicle Rental (Car Hire)</t>
  </si>
  <si>
    <t>Long Distance Scheduled Bus Services</t>
  </si>
  <si>
    <t>Transfer Services</t>
  </si>
  <si>
    <t>Visa Applications</t>
  </si>
  <si>
    <t>Parking</t>
  </si>
  <si>
    <t>DELIVERABLE B :CHARTERED BUS SERVICES</t>
  </si>
  <si>
    <t>YEAR 2: 01 JULY 2021 – 30 JUNE 2022</t>
  </si>
  <si>
    <t>SUMMARY OF YEAR 2: 01 JULY 2021 – 30 JUNE 2022</t>
  </si>
  <si>
    <t>YEAR 3: 01 JULY 2022 – 30 JUNE 2023</t>
  </si>
  <si>
    <t>SUMMARY OF YEAR 3: 01 JULY 2022 – 30 JUNE 2023</t>
  </si>
  <si>
    <t>DELIVERABLE 1 : TRAVEL, ACCOMMODATION AND CONCOMITANT SERVICES</t>
  </si>
  <si>
    <t>ATLANTIS CORPORATE TRAVEL (PTY) LTD</t>
  </si>
  <si>
    <t>CLUB TRAVEL CORPORATE</t>
  </si>
  <si>
    <t>INDIGO TRAVEL</t>
  </si>
  <si>
    <t>MUREX TRAVEL</t>
  </si>
  <si>
    <t>TRIGON TRAVEL</t>
  </si>
  <si>
    <t>TUNIMART TRAVEL</t>
  </si>
  <si>
    <t>XL NEXUS TRAVEL</t>
  </si>
  <si>
    <t>INCL IN FEE</t>
  </si>
  <si>
    <t>FOUT</t>
  </si>
  <si>
    <t xml:space="preserve">* KYK OP BLADSY 67 LANG STORIE GESKRYF </t>
  </si>
  <si>
    <t>??</t>
  </si>
  <si>
    <t xml:space="preserve">Ek weet as ons hulle rekening kry was daar altyd </t>
  </si>
  <si>
    <t>n storie met die VAT wat hulle nie op alles bereken nie.</t>
  </si>
  <si>
    <t>VAT ?</t>
  </si>
  <si>
    <t>VAT?</t>
  </si>
  <si>
    <t>sino@tunimart.co.za / nonxubas@yahoo.com</t>
  </si>
  <si>
    <t>ATLANTIS CORPORATE TRAVEL</t>
  </si>
  <si>
    <t>YEAR 1</t>
  </si>
  <si>
    <t>YEAR 2:</t>
  </si>
  <si>
    <t>01 JULY 2021 – 30 JUNE 2022</t>
  </si>
  <si>
    <t>YEAR 3:</t>
  </si>
  <si>
    <t>01 JULY 2022 – 30 JUNE 2023</t>
  </si>
  <si>
    <r>
      <t xml:space="preserve">Transaction Fee </t>
    </r>
    <r>
      <rPr>
        <b/>
        <sz val="8"/>
        <color indexed="10"/>
        <rFont val="Arial"/>
        <family val="2"/>
      </rPr>
      <t>per Person</t>
    </r>
    <r>
      <rPr>
        <b/>
        <sz val="8"/>
        <rFont val="Arial"/>
        <family val="2"/>
      </rPr>
      <t xml:space="preserve"> (Excl. VAT)</t>
    </r>
  </si>
  <si>
    <r>
      <t xml:space="preserve">Transaction Fee </t>
    </r>
    <r>
      <rPr>
        <b/>
        <sz val="8"/>
        <color indexed="10"/>
        <rFont val="Arial"/>
        <family val="2"/>
      </rPr>
      <t>per Person</t>
    </r>
    <r>
      <rPr>
        <b/>
        <sz val="8"/>
        <rFont val="Arial"/>
        <family val="2"/>
      </rPr>
      <t xml:space="preserve"> (Incl. VAT)</t>
    </r>
  </si>
  <si>
    <t>01 JULY 2020 – 30 JUNE 2021</t>
  </si>
  <si>
    <t>YEAR 1:</t>
  </si>
  <si>
    <t>% of Total Cost</t>
  </si>
  <si>
    <t>Fictitious Amount</t>
  </si>
  <si>
    <t>Price</t>
  </si>
  <si>
    <t>R180,000.00</t>
  </si>
  <si>
    <t>R147,000.00</t>
  </si>
  <si>
    <t>R152,700.00</t>
  </si>
  <si>
    <t>R158,700.00</t>
  </si>
  <si>
    <t>R210,000.00</t>
  </si>
  <si>
    <t>R240,000.00</t>
  </si>
  <si>
    <t>R255,000.00</t>
  </si>
  <si>
    <t>R250,800.00</t>
  </si>
  <si>
    <t>R261,900.00</t>
  </si>
  <si>
    <t>R300,000.00</t>
  </si>
  <si>
    <t xml:space="preserve">Company Name </t>
  </si>
  <si>
    <t>Address</t>
  </si>
  <si>
    <t xml:space="preserve">Amound </t>
  </si>
  <si>
    <t>BBBEE</t>
  </si>
  <si>
    <t>E-Mail</t>
  </si>
  <si>
    <t>Atlantis Corporate Travel (Pty) Ltd</t>
  </si>
  <si>
    <t>Club Corporate Travel (Pty) Ltd</t>
  </si>
  <si>
    <t>Indigo Travel (Pty) Ltd</t>
  </si>
  <si>
    <t>Murex Travel (Pty) Ltd</t>
  </si>
  <si>
    <t>Trigon Travel (Pty) Ltd</t>
  </si>
  <si>
    <t xml:space="preserve">Gemini Moon Trading 7 (Pty) Ltd T/a XL Nexus Travel </t>
  </si>
  <si>
    <t>DELIVERABLE B:  CHARTERED BUS SERVICES SUMMARY</t>
  </si>
  <si>
    <t xml:space="preserve">Total </t>
  </si>
  <si>
    <t>SERVICE DESCRIPTION</t>
  </si>
  <si>
    <t>Gemini Moon Trading 7 (Pty) Ltd T/a XL Nexus Travel</t>
  </si>
  <si>
    <r>
      <t xml:space="preserve">SUMMARY YEAR 2: 01 JULY 2021 – 30 JUNE 2022 </t>
    </r>
    <r>
      <rPr>
        <b/>
        <sz val="10"/>
        <rFont val="Arial"/>
        <family val="2"/>
      </rPr>
      <t>(PRICES ARE VAT INCLUDED)</t>
    </r>
  </si>
  <si>
    <r>
      <t xml:space="preserve">SUMMARY YEAR 3: 01 JULY 2022 – 30 JUNE 2023 </t>
    </r>
    <r>
      <rPr>
        <b/>
        <sz val="10"/>
        <rFont val="Arial"/>
        <family val="2"/>
      </rPr>
      <t>(TRANSACTION FEE PER PERSON: PRICES ARE VAT INCLUDED)</t>
    </r>
  </si>
  <si>
    <t>DELIVERABLE A: TRAVEL, ACCOMMODATION AND CONCOMITANT SERVICES</t>
  </si>
  <si>
    <r>
      <t xml:space="preserve">SUMMARY YEAR 1: 01 JULY 2020 – 30 JUNE 2021 </t>
    </r>
    <r>
      <rPr>
        <b/>
        <sz val="10"/>
        <rFont val="Arial"/>
        <family val="2"/>
      </rPr>
      <t>(PRICES ARE VAT INCLUDED)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</si>
  <si>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</si>
  <si>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</si>
  <si>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Transaction Fee </t>
    </r>
    <r>
      <rPr>
        <b/>
        <sz val="10"/>
        <color indexed="10"/>
        <rFont val="Arial Narrow"/>
        <family val="2"/>
      </rPr>
      <t>per Person</t>
    </r>
    <r>
      <rPr>
        <b/>
        <sz val="10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</si>
</sst>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3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C09]dddd\,\ 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R&quot;#,##0.00"/>
    <numFmt numFmtId="186" formatCode="0.0%"/>
  </numFmts>
  <fonts count="70">
    <font>
      <sz val="10"/>
      <name val="Arial"/>
      <family val="0"/>
    </font>
    <font>
      <b/>
      <sz val="12"/>
      <name val="Arial"/>
      <family val="2"/>
    </font>
    <font>
      <b/>
      <sz val="12"/>
      <color indexed="6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 Narrow"/>
      <family val="2"/>
    </font>
    <font>
      <b/>
      <sz val="10"/>
      <color rgb="FF0000FF"/>
      <name val="Arial"/>
      <family val="2"/>
    </font>
    <font>
      <b/>
      <sz val="20"/>
      <color rgb="FFFF0000"/>
      <name val="Arial"/>
      <family val="2"/>
    </font>
    <font>
      <b/>
      <sz val="20"/>
      <color rgb="FF0000FF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 tint="-0.24997000396251678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ck">
        <color rgb="FFED7D31"/>
      </bottom>
    </border>
    <border>
      <left>
        <color indexed="63"/>
      </left>
      <right style="thick">
        <color rgb="FFED7D31"/>
      </right>
      <top>
        <color indexed="63"/>
      </top>
      <bottom style="thick">
        <color rgb="FFED7D31"/>
      </bottom>
    </border>
    <border>
      <left>
        <color indexed="63"/>
      </left>
      <right style="medium"/>
      <top>
        <color indexed="63"/>
      </top>
      <bottom style="medium"/>
    </border>
    <border>
      <left style="thick">
        <color rgb="FFED7D31"/>
      </left>
      <right style="medium"/>
      <top>
        <color indexed="63"/>
      </top>
      <bottom style="thick">
        <color rgb="FFED7D31"/>
      </bottom>
    </border>
    <border>
      <left style="thick">
        <color rgb="FFED7D31"/>
      </left>
      <right style="medium"/>
      <top>
        <color indexed="63"/>
      </top>
      <bottom style="medium"/>
    </border>
    <border>
      <left>
        <color indexed="63"/>
      </left>
      <right style="thick">
        <color rgb="FFED7D31"/>
      </right>
      <top>
        <color indexed="63"/>
      </top>
      <bottom style="medium"/>
    </border>
    <border>
      <left style="thick">
        <color rgb="FFED7D31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ED7D31"/>
      </right>
      <top>
        <color indexed="63"/>
      </top>
      <bottom style="thick">
        <color rgb="FFED7D31"/>
      </bottom>
    </border>
    <border>
      <left style="thick">
        <color rgb="FFED7D31"/>
      </left>
      <right style="thick">
        <color rgb="FFED7D31"/>
      </right>
      <top>
        <color indexed="63"/>
      </top>
      <bottom style="medium">
        <color rgb="FFED7D31"/>
      </bottom>
    </border>
    <border>
      <left>
        <color indexed="63"/>
      </left>
      <right style="medium">
        <color rgb="FFED7D31"/>
      </right>
      <top>
        <color indexed="63"/>
      </top>
      <bottom style="medium">
        <color rgb="FFED7D31"/>
      </bottom>
    </border>
    <border>
      <left>
        <color indexed="63"/>
      </left>
      <right style="thick">
        <color rgb="FFED7D31"/>
      </right>
      <top>
        <color indexed="63"/>
      </top>
      <bottom style="medium">
        <color rgb="FFED7D31"/>
      </bottom>
    </border>
    <border>
      <left style="thick">
        <color rgb="FFED7D31"/>
      </left>
      <right style="thick">
        <color rgb="FFED7D31"/>
      </right>
      <top>
        <color indexed="63"/>
      </top>
      <bottom style="medium"/>
    </border>
    <border>
      <left>
        <color indexed="63"/>
      </left>
      <right style="medium">
        <color rgb="FFED7D31"/>
      </right>
      <top>
        <color indexed="63"/>
      </top>
      <bottom style="medium"/>
    </border>
    <border>
      <left style="thick">
        <color rgb="FFED7D31"/>
      </left>
      <right style="thick">
        <color rgb="FFED7D31"/>
      </right>
      <top>
        <color indexed="63"/>
      </top>
      <bottom style="thick">
        <color rgb="FFED7D3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rgb="FFED7D31"/>
      </left>
      <right>
        <color indexed="63"/>
      </right>
      <top style="medium"/>
      <bottom style="thick">
        <color rgb="FFED7D31"/>
      </bottom>
    </border>
    <border>
      <left>
        <color indexed="63"/>
      </left>
      <right style="medium"/>
      <top style="medium"/>
      <bottom style="thick">
        <color rgb="FFED7D31"/>
      </bottom>
    </border>
    <border>
      <left style="thick">
        <color rgb="FFED7D31"/>
      </left>
      <right>
        <color indexed="63"/>
      </right>
      <top style="thick">
        <color rgb="FFED7D31"/>
      </top>
      <bottom style="thick">
        <color rgb="FFED7D31"/>
      </bottom>
    </border>
    <border>
      <left>
        <color indexed="63"/>
      </left>
      <right>
        <color indexed="63"/>
      </right>
      <top style="thick">
        <color rgb="FFED7D31"/>
      </top>
      <bottom style="thick">
        <color rgb="FFED7D31"/>
      </bottom>
    </border>
    <border>
      <left>
        <color indexed="63"/>
      </left>
      <right style="thick">
        <color rgb="FFED7D31"/>
      </right>
      <top style="thick">
        <color rgb="FFED7D31"/>
      </top>
      <bottom style="thick">
        <color rgb="FFED7D31"/>
      </bottom>
    </border>
    <border>
      <left style="medium"/>
      <right>
        <color indexed="63"/>
      </right>
      <top style="thick">
        <color rgb="FFED7D31"/>
      </top>
      <bottom style="thick">
        <color rgb="FFED7D31"/>
      </bottom>
    </border>
    <border>
      <left style="thick">
        <color rgb="FFED7D31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ck">
        <color rgb="FFED7D31"/>
      </top>
      <bottom style="thick">
        <color rgb="FFED7D31"/>
      </bottom>
    </border>
    <border>
      <left style="thick">
        <color rgb="FFED7D31"/>
      </left>
      <right>
        <color indexed="63"/>
      </right>
      <top style="thick">
        <color rgb="FFED7D31"/>
      </top>
      <bottom style="medium"/>
    </border>
    <border>
      <left>
        <color indexed="63"/>
      </left>
      <right style="medium"/>
      <top style="thick">
        <color rgb="FFED7D31"/>
      </top>
      <bottom style="medium"/>
    </border>
    <border>
      <left style="thick">
        <color rgb="FFED7D31"/>
      </left>
      <right style="medium"/>
      <top style="thick">
        <color rgb="FFED7D31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rgb="FFED7D31"/>
      </right>
      <top style="medium"/>
      <bottom style="medium"/>
    </border>
    <border>
      <left>
        <color indexed="63"/>
      </left>
      <right>
        <color indexed="63"/>
      </right>
      <top style="thick">
        <color rgb="FFED7D31"/>
      </top>
      <bottom style="medium"/>
    </border>
    <border>
      <left>
        <color indexed="63"/>
      </left>
      <right style="thick">
        <color rgb="FFED7D31"/>
      </right>
      <top style="thick">
        <color rgb="FFED7D31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rgb="FFED7D31"/>
      </bottom>
    </border>
    <border>
      <left style="thick">
        <color rgb="FFED7D31"/>
      </left>
      <right>
        <color indexed="63"/>
      </right>
      <top style="thick">
        <color rgb="FFED7D31"/>
      </top>
      <bottom>
        <color indexed="63"/>
      </bottom>
    </border>
    <border>
      <left>
        <color indexed="63"/>
      </left>
      <right>
        <color indexed="63"/>
      </right>
      <top style="thick">
        <color rgb="FFED7D31"/>
      </top>
      <bottom>
        <color indexed="63"/>
      </bottom>
    </border>
    <border>
      <left>
        <color indexed="63"/>
      </left>
      <right style="thick">
        <color rgb="FFED7D31"/>
      </right>
      <top style="thick">
        <color rgb="FFED7D31"/>
      </top>
      <bottom>
        <color indexed="63"/>
      </bottom>
    </border>
    <border>
      <left style="thick">
        <color rgb="FFED7D31"/>
      </left>
      <right>
        <color indexed="63"/>
      </right>
      <top>
        <color indexed="63"/>
      </top>
      <bottom style="thick">
        <color rgb="FFED7D31"/>
      </bottom>
    </border>
    <border>
      <left>
        <color indexed="63"/>
      </left>
      <right>
        <color indexed="63"/>
      </right>
      <top style="medium"/>
      <bottom style="thick">
        <color rgb="FFED7D31"/>
      </bottom>
    </border>
    <border>
      <left>
        <color indexed="63"/>
      </left>
      <right style="thick">
        <color rgb="FFED7D31"/>
      </right>
      <top style="medium"/>
      <bottom style="thick">
        <color rgb="FFED7D31"/>
      </bottom>
    </border>
    <border>
      <left style="thick">
        <color rgb="FFED7D31"/>
      </left>
      <right style="thick">
        <color rgb="FFED7D31"/>
      </right>
      <top style="thick">
        <color rgb="FFED7D31"/>
      </top>
      <bottom>
        <color indexed="63"/>
      </bottom>
    </border>
    <border>
      <left style="thick">
        <color rgb="FFED7D31"/>
      </left>
      <right style="thick">
        <color rgb="FFED7D31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60" fillId="0" borderId="14" xfId="0" applyFont="1" applyBorder="1" applyAlignment="1">
      <alignment vertical="center"/>
    </xf>
    <xf numFmtId="0" fontId="3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60" fillId="0" borderId="11" xfId="0" applyNumberFormat="1" applyFont="1" applyBorder="1" applyAlignment="1">
      <alignment horizontal="right" vertical="center"/>
    </xf>
    <xf numFmtId="4" fontId="60" fillId="0" borderId="11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0" fontId="52" fillId="0" borderId="0" xfId="53" applyBorder="1" applyAlignment="1">
      <alignment vertical="center"/>
    </xf>
    <xf numFmtId="0" fontId="61" fillId="0" borderId="15" xfId="53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4" fontId="3" fillId="0" borderId="14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52" fillId="0" borderId="18" xfId="53" applyBorder="1" applyAlignment="1">
      <alignment vertical="center"/>
    </xf>
    <xf numFmtId="49" fontId="60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8" fillId="33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185" fontId="0" fillId="0" borderId="0" xfId="0" applyNumberFormat="1" applyAlignment="1">
      <alignment/>
    </xf>
    <xf numFmtId="185" fontId="8" fillId="33" borderId="19" xfId="0" applyNumberFormat="1" applyFont="1" applyFill="1" applyBorder="1" applyAlignment="1">
      <alignment horizontal="center" vertical="center" wrapText="1"/>
    </xf>
    <xf numFmtId="185" fontId="8" fillId="33" borderId="20" xfId="0" applyNumberFormat="1" applyFont="1" applyFill="1" applyBorder="1" applyAlignment="1">
      <alignment horizontal="center" vertical="center" wrapText="1"/>
    </xf>
    <xf numFmtId="185" fontId="3" fillId="0" borderId="21" xfId="0" applyNumberFormat="1" applyFont="1" applyBorder="1" applyAlignment="1">
      <alignment horizontal="justify" vertical="center" wrapText="1"/>
    </xf>
    <xf numFmtId="185" fontId="3" fillId="0" borderId="24" xfId="0" applyNumberFormat="1" applyFont="1" applyBorder="1" applyAlignment="1">
      <alignment horizontal="justify" vertical="center" wrapText="1"/>
    </xf>
    <xf numFmtId="185" fontId="3" fillId="0" borderId="19" xfId="0" applyNumberFormat="1" applyFont="1" applyBorder="1" applyAlignment="1">
      <alignment horizontal="justify" vertical="center" wrapText="1"/>
    </xf>
    <xf numFmtId="185" fontId="6" fillId="0" borderId="19" xfId="0" applyNumberFormat="1" applyFont="1" applyBorder="1" applyAlignment="1">
      <alignment horizontal="justify" vertical="center" wrapText="1"/>
    </xf>
    <xf numFmtId="185" fontId="5" fillId="0" borderId="0" xfId="0" applyNumberFormat="1" applyFont="1" applyAlignment="1">
      <alignment vertical="center" wrapText="1"/>
    </xf>
    <xf numFmtId="10" fontId="6" fillId="0" borderId="20" xfId="0" applyNumberFormat="1" applyFont="1" applyBorder="1" applyAlignment="1">
      <alignment horizontal="right" vertical="center" wrapText="1"/>
    </xf>
    <xf numFmtId="10" fontId="6" fillId="0" borderId="19" xfId="0" applyNumberFormat="1" applyFont="1" applyBorder="1" applyAlignment="1">
      <alignment horizontal="right" vertical="center" wrapText="1"/>
    </xf>
    <xf numFmtId="185" fontId="3" fillId="0" borderId="23" xfId="0" applyNumberFormat="1" applyFont="1" applyBorder="1" applyAlignment="1">
      <alignment horizontal="justify" vertical="center" wrapText="1"/>
    </xf>
    <xf numFmtId="185" fontId="3" fillId="0" borderId="22" xfId="0" applyNumberFormat="1" applyFont="1" applyBorder="1" applyAlignment="1">
      <alignment horizontal="justify" vertical="center" wrapText="1"/>
    </xf>
    <xf numFmtId="185" fontId="6" fillId="0" borderId="23" xfId="0" applyNumberFormat="1" applyFont="1" applyBorder="1" applyAlignment="1">
      <alignment horizontal="justify" vertical="center" wrapText="1"/>
    </xf>
    <xf numFmtId="185" fontId="8" fillId="33" borderId="22" xfId="0" applyNumberFormat="1" applyFont="1" applyFill="1" applyBorder="1" applyAlignment="1">
      <alignment horizontal="center" vertical="center" wrapText="1"/>
    </xf>
    <xf numFmtId="10" fontId="3" fillId="0" borderId="22" xfId="0" applyNumberFormat="1" applyFont="1" applyBorder="1" applyAlignment="1">
      <alignment horizontal="justify" vertical="center" wrapText="1"/>
    </xf>
    <xf numFmtId="10" fontId="0" fillId="0" borderId="0" xfId="0" applyNumberFormat="1" applyAlignment="1">
      <alignment/>
    </xf>
    <xf numFmtId="185" fontId="3" fillId="34" borderId="21" xfId="0" applyNumberFormat="1" applyFont="1" applyFill="1" applyBorder="1" applyAlignment="1">
      <alignment horizontal="justify" vertical="center" wrapText="1"/>
    </xf>
    <xf numFmtId="185" fontId="6" fillId="34" borderId="19" xfId="0" applyNumberFormat="1" applyFont="1" applyFill="1" applyBorder="1" applyAlignment="1">
      <alignment horizontal="justify" vertical="center" wrapText="1"/>
    </xf>
    <xf numFmtId="0" fontId="4" fillId="34" borderId="0" xfId="0" applyFont="1" applyFill="1" applyAlignment="1">
      <alignment/>
    </xf>
    <xf numFmtId="185" fontId="4" fillId="34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3" fillId="34" borderId="24" xfId="0" applyNumberFormat="1" applyFont="1" applyFill="1" applyBorder="1" applyAlignment="1">
      <alignment horizontal="justify" vertical="center" wrapText="1"/>
    </xf>
    <xf numFmtId="0" fontId="0" fillId="34" borderId="0" xfId="0" applyFill="1" applyAlignment="1">
      <alignment/>
    </xf>
    <xf numFmtId="185" fontId="6" fillId="35" borderId="19" xfId="0" applyNumberFormat="1" applyFont="1" applyFill="1" applyBorder="1" applyAlignment="1">
      <alignment horizontal="justify" vertical="center" wrapText="1"/>
    </xf>
    <xf numFmtId="185" fontId="3" fillId="35" borderId="21" xfId="0" applyNumberFormat="1" applyFont="1" applyFill="1" applyBorder="1" applyAlignment="1">
      <alignment horizontal="justify" vertical="center" wrapText="1"/>
    </xf>
    <xf numFmtId="0" fontId="4" fillId="34" borderId="0" xfId="0" applyFont="1" applyFill="1" applyAlignment="1" quotePrefix="1">
      <alignment/>
    </xf>
    <xf numFmtId="185" fontId="3" fillId="35" borderId="24" xfId="0" applyNumberFormat="1" applyFont="1" applyFill="1" applyBorder="1" applyAlignment="1">
      <alignment horizontal="justify" vertical="center" wrapText="1"/>
    </xf>
    <xf numFmtId="0" fontId="0" fillId="35" borderId="0" xfId="0" applyFill="1" applyAlignment="1">
      <alignment/>
    </xf>
    <xf numFmtId="0" fontId="3" fillId="0" borderId="25" xfId="0" applyFont="1" applyBorder="1" applyAlignment="1">
      <alignment horizontal="justify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justify" vertical="center" wrapText="1"/>
    </xf>
    <xf numFmtId="8" fontId="0" fillId="0" borderId="28" xfId="0" applyNumberFormat="1" applyFont="1" applyBorder="1" applyAlignment="1">
      <alignment horizontal="right" vertical="center" wrapText="1"/>
    </xf>
    <xf numFmtId="8" fontId="0" fillId="0" borderId="29" xfId="0" applyNumberFormat="1" applyFont="1" applyBorder="1" applyAlignment="1">
      <alignment horizontal="right" vertical="center" wrapText="1"/>
    </xf>
    <xf numFmtId="0" fontId="0" fillId="0" borderId="30" xfId="0" applyFont="1" applyBorder="1" applyAlignment="1">
      <alignment horizontal="justify" vertical="center" wrapText="1"/>
    </xf>
    <xf numFmtId="8" fontId="0" fillId="0" borderId="31" xfId="0" applyNumberFormat="1" applyFont="1" applyBorder="1" applyAlignment="1">
      <alignment horizontal="right" vertical="center" wrapText="1"/>
    </xf>
    <xf numFmtId="8" fontId="0" fillId="0" borderId="24" xfId="0" applyNumberFormat="1" applyFont="1" applyBorder="1" applyAlignment="1">
      <alignment horizontal="right" vertical="center" wrapText="1"/>
    </xf>
    <xf numFmtId="0" fontId="4" fillId="0" borderId="32" xfId="0" applyFont="1" applyBorder="1" applyAlignment="1">
      <alignment vertical="center" wrapText="1"/>
    </xf>
    <xf numFmtId="8" fontId="4" fillId="0" borderId="26" xfId="0" applyNumberFormat="1" applyFont="1" applyBorder="1" applyAlignment="1">
      <alignment horizontal="right" vertical="center" wrapText="1"/>
    </xf>
    <xf numFmtId="171" fontId="4" fillId="36" borderId="0" xfId="42" applyFont="1" applyFill="1" applyAlignment="1">
      <alignment/>
    </xf>
    <xf numFmtId="8" fontId="0" fillId="37" borderId="28" xfId="0" applyNumberFormat="1" applyFont="1" applyFill="1" applyBorder="1" applyAlignment="1">
      <alignment horizontal="right" vertical="center" wrapText="1"/>
    </xf>
    <xf numFmtId="8" fontId="0" fillId="37" borderId="29" xfId="0" applyNumberFormat="1" applyFont="1" applyFill="1" applyBorder="1" applyAlignment="1">
      <alignment horizontal="right" vertical="center" wrapText="1"/>
    </xf>
    <xf numFmtId="8" fontId="0" fillId="38" borderId="28" xfId="0" applyNumberFormat="1" applyFont="1" applyFill="1" applyBorder="1" applyAlignment="1">
      <alignment horizontal="right" vertical="center" wrapText="1"/>
    </xf>
    <xf numFmtId="8" fontId="0" fillId="38" borderId="29" xfId="0" applyNumberFormat="1" applyFont="1" applyFill="1" applyBorder="1" applyAlignment="1">
      <alignment horizontal="right" vertical="center" wrapText="1"/>
    </xf>
    <xf numFmtId="8" fontId="0" fillId="38" borderId="31" xfId="0" applyNumberFormat="1" applyFont="1" applyFill="1" applyBorder="1" applyAlignment="1">
      <alignment horizontal="right" vertical="center" wrapText="1"/>
    </xf>
    <xf numFmtId="8" fontId="0" fillId="38" borderId="24" xfId="0" applyNumberFormat="1" applyFont="1" applyFill="1" applyBorder="1" applyAlignment="1">
      <alignment horizontal="right" vertical="center" wrapText="1"/>
    </xf>
    <xf numFmtId="8" fontId="4" fillId="38" borderId="26" xfId="0" applyNumberFormat="1" applyFont="1" applyFill="1" applyBorder="1" applyAlignment="1">
      <alignment horizontal="right" vertical="center" wrapText="1"/>
    </xf>
    <xf numFmtId="0" fontId="3" fillId="0" borderId="30" xfId="0" applyFont="1" applyBorder="1" applyAlignment="1">
      <alignment horizontal="justify" vertical="center" wrapText="1"/>
    </xf>
    <xf numFmtId="0" fontId="0" fillId="0" borderId="31" xfId="0" applyFont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9" fontId="0" fillId="0" borderId="31" xfId="59" applyFont="1" applyBorder="1" applyAlignment="1">
      <alignment horizontal="center" vertical="center" wrapText="1"/>
    </xf>
    <xf numFmtId="9" fontId="1" fillId="0" borderId="11" xfId="59" applyFont="1" applyBorder="1" applyAlignment="1">
      <alignment horizontal="center" vertical="center"/>
    </xf>
    <xf numFmtId="9" fontId="8" fillId="33" borderId="20" xfId="59" applyFont="1" applyFill="1" applyBorder="1" applyAlignment="1">
      <alignment horizontal="center" vertical="center" wrapText="1"/>
    </xf>
    <xf numFmtId="9" fontId="1" fillId="0" borderId="18" xfId="59" applyFont="1" applyBorder="1" applyAlignment="1">
      <alignment horizontal="center"/>
    </xf>
    <xf numFmtId="185" fontId="1" fillId="0" borderId="0" xfId="0" applyNumberFormat="1" applyFont="1" applyAlignment="1">
      <alignment/>
    </xf>
    <xf numFmtId="185" fontId="1" fillId="0" borderId="0" xfId="0" applyNumberFormat="1" applyFont="1" applyAlignment="1">
      <alignment horizontal="center"/>
    </xf>
    <xf numFmtId="9" fontId="3" fillId="0" borderId="21" xfId="59" applyFont="1" applyBorder="1" applyAlignment="1">
      <alignment horizontal="justify" vertical="center" wrapText="1"/>
    </xf>
    <xf numFmtId="9" fontId="3" fillId="0" borderId="11" xfId="59" applyFont="1" applyBorder="1" applyAlignment="1">
      <alignment vertical="center"/>
    </xf>
    <xf numFmtId="9" fontId="3" fillId="0" borderId="24" xfId="59" applyFont="1" applyBorder="1" applyAlignment="1">
      <alignment horizontal="justify" vertical="center" wrapText="1"/>
    </xf>
    <xf numFmtId="9" fontId="3" fillId="0" borderId="11" xfId="59" applyFont="1" applyBorder="1" applyAlignment="1">
      <alignment horizontal="right" vertical="center"/>
    </xf>
    <xf numFmtId="186" fontId="0" fillId="0" borderId="31" xfId="59" applyNumberFormat="1" applyFont="1" applyBorder="1" applyAlignment="1">
      <alignment horizontal="center" vertical="center" wrapText="1"/>
    </xf>
    <xf numFmtId="10" fontId="0" fillId="0" borderId="31" xfId="59" applyNumberFormat="1" applyFont="1" applyBorder="1" applyAlignment="1">
      <alignment horizontal="center" vertical="center" wrapText="1"/>
    </xf>
    <xf numFmtId="10" fontId="3" fillId="0" borderId="21" xfId="59" applyNumberFormat="1" applyFont="1" applyBorder="1" applyAlignment="1">
      <alignment horizontal="justify" vertical="center" wrapText="1"/>
    </xf>
    <xf numFmtId="10" fontId="52" fillId="0" borderId="18" xfId="59" applyNumberFormat="1" applyFont="1" applyBorder="1" applyAlignment="1">
      <alignment vertical="center"/>
    </xf>
    <xf numFmtId="10" fontId="3" fillId="0" borderId="24" xfId="59" applyNumberFormat="1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vertical="center"/>
    </xf>
    <xf numFmtId="0" fontId="3" fillId="0" borderId="33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justify" vertical="center" wrapText="1"/>
    </xf>
    <xf numFmtId="9" fontId="0" fillId="35" borderId="11" xfId="59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right" vertical="center" wrapText="1"/>
    </xf>
    <xf numFmtId="10" fontId="0" fillId="35" borderId="11" xfId="59" applyNumberFormat="1" applyFont="1" applyFill="1" applyBorder="1" applyAlignment="1">
      <alignment horizontal="center" vertical="center" wrapText="1"/>
    </xf>
    <xf numFmtId="186" fontId="0" fillId="35" borderId="11" xfId="59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" fontId="0" fillId="35" borderId="0" xfId="0" applyNumberFormat="1" applyFont="1" applyFill="1" applyAlignment="1">
      <alignment/>
    </xf>
    <xf numFmtId="4" fontId="4" fillId="35" borderId="11" xfId="0" applyNumberFormat="1" applyFont="1" applyFill="1" applyBorder="1" applyAlignment="1">
      <alignment/>
    </xf>
    <xf numFmtId="0" fontId="4" fillId="38" borderId="11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 horizontal="justify" vertical="center" wrapText="1"/>
    </xf>
    <xf numFmtId="4" fontId="62" fillId="38" borderId="11" xfId="0" applyNumberFormat="1" applyFont="1" applyFill="1" applyBorder="1" applyAlignment="1">
      <alignment horizontal="center" vertical="center" wrapText="1"/>
    </xf>
    <xf numFmtId="4" fontId="4" fillId="38" borderId="11" xfId="0" applyNumberFormat="1" applyFont="1" applyFill="1" applyBorder="1" applyAlignment="1">
      <alignment horizontal="center" vertical="center" wrapText="1"/>
    </xf>
    <xf numFmtId="4" fontId="0" fillId="38" borderId="11" xfId="0" applyNumberFormat="1" applyFont="1" applyFill="1" applyBorder="1" applyAlignment="1">
      <alignment horizontal="right" vertical="center" wrapText="1"/>
    </xf>
    <xf numFmtId="4" fontId="4" fillId="38" borderId="11" xfId="0" applyNumberFormat="1" applyFont="1" applyFill="1" applyBorder="1" applyAlignment="1">
      <alignment horizontal="right" vertical="center" wrapText="1"/>
    </xf>
    <xf numFmtId="4" fontId="4" fillId="36" borderId="11" xfId="0" applyNumberFormat="1" applyFont="1" applyFill="1" applyBorder="1" applyAlignment="1">
      <alignment horizontal="right" vertical="center" wrapText="1"/>
    </xf>
    <xf numFmtId="4" fontId="0" fillId="36" borderId="11" xfId="0" applyNumberFormat="1" applyFont="1" applyFill="1" applyBorder="1" applyAlignment="1">
      <alignment horizontal="right" vertical="center" wrapText="1"/>
    </xf>
    <xf numFmtId="4" fontId="0" fillId="36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4" fontId="12" fillId="33" borderId="11" xfId="0" applyNumberFormat="1" applyFont="1" applyFill="1" applyBorder="1" applyAlignment="1">
      <alignment horizontal="center" vertical="center" wrapText="1"/>
    </xf>
    <xf numFmtId="4" fontId="13" fillId="0" borderId="11" xfId="0" applyNumberFormat="1" applyFont="1" applyBorder="1" applyAlignment="1">
      <alignment horizontal="justify" vertical="center" wrapText="1"/>
    </xf>
    <xf numFmtId="4" fontId="12" fillId="0" borderId="11" xfId="0" applyNumberFormat="1" applyFont="1" applyBorder="1" applyAlignment="1">
      <alignment horizontal="justify" vertical="center" wrapText="1"/>
    </xf>
    <xf numFmtId="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63" fillId="38" borderId="11" xfId="0" applyFont="1" applyFill="1" applyBorder="1" applyAlignment="1">
      <alignment vertical="center" wrapText="1"/>
    </xf>
    <xf numFmtId="0" fontId="64" fillId="0" borderId="11" xfId="0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9" fontId="1" fillId="0" borderId="11" xfId="59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justify" vertical="center" wrapText="1"/>
    </xf>
    <xf numFmtId="0" fontId="8" fillId="36" borderId="49" xfId="0" applyFont="1" applyFill="1" applyBorder="1" applyAlignment="1">
      <alignment horizontal="center" vertical="center" wrapText="1"/>
    </xf>
    <xf numFmtId="0" fontId="8" fillId="36" borderId="50" xfId="0" applyFont="1" applyFill="1" applyBorder="1" applyAlignment="1">
      <alignment horizontal="center" vertical="center" wrapText="1"/>
    </xf>
    <xf numFmtId="0" fontId="8" fillId="36" borderId="51" xfId="0" applyFont="1" applyFill="1" applyBorder="1" applyAlignment="1">
      <alignment horizontal="center" vertical="center" wrapText="1"/>
    </xf>
    <xf numFmtId="0" fontId="8" fillId="33" borderId="52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10" fontId="6" fillId="0" borderId="52" xfId="0" applyNumberFormat="1" applyFont="1" applyBorder="1" applyAlignment="1">
      <alignment horizontal="right" vertical="center" wrapText="1"/>
    </xf>
    <xf numFmtId="10" fontId="6" fillId="0" borderId="50" xfId="0" applyNumberFormat="1" applyFont="1" applyBorder="1" applyAlignment="1">
      <alignment horizontal="right" vertical="center" wrapText="1"/>
    </xf>
    <xf numFmtId="10" fontId="6" fillId="0" borderId="51" xfId="0" applyNumberFormat="1" applyFont="1" applyBorder="1" applyAlignment="1">
      <alignment horizontal="right" vertical="center" wrapText="1"/>
    </xf>
    <xf numFmtId="0" fontId="3" fillId="0" borderId="53" xfId="0" applyFont="1" applyBorder="1" applyAlignment="1">
      <alignment horizontal="justify" vertical="center" wrapText="1"/>
    </xf>
    <xf numFmtId="0" fontId="3" fillId="0" borderId="54" xfId="0" applyFont="1" applyBorder="1" applyAlignment="1">
      <alignment horizontal="justify" vertical="center" wrapText="1"/>
    </xf>
    <xf numFmtId="0" fontId="65" fillId="0" borderId="49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center" vertical="center" wrapText="1"/>
    </xf>
    <xf numFmtId="0" fontId="65" fillId="0" borderId="51" xfId="0" applyFont="1" applyBorder="1" applyAlignment="1">
      <alignment horizontal="center" vertical="center" wrapText="1"/>
    </xf>
    <xf numFmtId="0" fontId="66" fillId="39" borderId="49" xfId="0" applyFont="1" applyFill="1" applyBorder="1" applyAlignment="1">
      <alignment horizontal="center" vertical="center" wrapText="1"/>
    </xf>
    <xf numFmtId="0" fontId="66" fillId="39" borderId="50" xfId="0" applyFont="1" applyFill="1" applyBorder="1" applyAlignment="1">
      <alignment horizontal="center" vertical="center" wrapText="1"/>
    </xf>
    <xf numFmtId="0" fontId="66" fillId="39" borderId="51" xfId="0" applyFont="1" applyFill="1" applyBorder="1" applyAlignment="1">
      <alignment horizontal="center" vertical="center" wrapText="1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justify" vertical="center" wrapText="1"/>
    </xf>
    <xf numFmtId="0" fontId="3" fillId="0" borderId="57" xfId="0" applyFont="1" applyBorder="1" applyAlignment="1">
      <alignment horizontal="justify" vertical="center" wrapText="1"/>
    </xf>
    <xf numFmtId="0" fontId="3" fillId="0" borderId="58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55" xfId="0" applyFont="1" applyBorder="1" applyAlignment="1">
      <alignment horizontal="justify" vertical="center" wrapText="1"/>
    </xf>
    <xf numFmtId="0" fontId="65" fillId="38" borderId="49" xfId="0" applyFont="1" applyFill="1" applyBorder="1" applyAlignment="1">
      <alignment horizontal="center" vertical="center" wrapText="1"/>
    </xf>
    <xf numFmtId="0" fontId="65" fillId="38" borderId="50" xfId="0" applyFont="1" applyFill="1" applyBorder="1" applyAlignment="1">
      <alignment horizontal="center" vertical="center" wrapText="1"/>
    </xf>
    <xf numFmtId="0" fontId="65" fillId="38" borderId="51" xfId="0" applyFont="1" applyFill="1" applyBorder="1" applyAlignment="1">
      <alignment horizontal="center" vertical="center" wrapText="1"/>
    </xf>
    <xf numFmtId="0" fontId="8" fillId="36" borderId="53" xfId="0" applyFont="1" applyFill="1" applyBorder="1" applyAlignment="1">
      <alignment horizontal="center" vertical="center" wrapText="1"/>
    </xf>
    <xf numFmtId="0" fontId="8" fillId="36" borderId="59" xfId="0" applyFont="1" applyFill="1" applyBorder="1" applyAlignment="1">
      <alignment horizontal="center" vertical="center" wrapText="1"/>
    </xf>
    <xf numFmtId="0" fontId="8" fillId="36" borderId="60" xfId="0" applyFont="1" applyFill="1" applyBorder="1" applyAlignment="1">
      <alignment horizontal="center" vertical="center" wrapText="1"/>
    </xf>
    <xf numFmtId="0" fontId="8" fillId="36" borderId="56" xfId="0" applyFont="1" applyFill="1" applyBorder="1" applyAlignment="1">
      <alignment horizontal="center" vertical="center" wrapText="1"/>
    </xf>
    <xf numFmtId="0" fontId="8" fillId="36" borderId="61" xfId="0" applyFont="1" applyFill="1" applyBorder="1" applyAlignment="1">
      <alignment horizontal="center" vertical="center" wrapText="1"/>
    </xf>
    <xf numFmtId="0" fontId="8" fillId="36" borderId="62" xfId="0" applyFont="1" applyFill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  <xf numFmtId="185" fontId="8" fillId="36" borderId="53" xfId="0" applyNumberFormat="1" applyFont="1" applyFill="1" applyBorder="1" applyAlignment="1">
      <alignment horizontal="center" vertical="center" wrapText="1"/>
    </xf>
    <xf numFmtId="185" fontId="8" fillId="36" borderId="59" xfId="0" applyNumberFormat="1" applyFont="1" applyFill="1" applyBorder="1" applyAlignment="1">
      <alignment horizontal="center" vertical="center" wrapText="1"/>
    </xf>
    <xf numFmtId="185" fontId="8" fillId="36" borderId="60" xfId="0" applyNumberFormat="1" applyFont="1" applyFill="1" applyBorder="1" applyAlignment="1">
      <alignment horizontal="center" vertical="center" wrapText="1"/>
    </xf>
    <xf numFmtId="186" fontId="8" fillId="33" borderId="55" xfId="59" applyNumberFormat="1" applyFont="1" applyFill="1" applyBorder="1" applyAlignment="1">
      <alignment horizontal="center" vertical="center" wrapText="1"/>
    </xf>
    <xf numFmtId="9" fontId="8" fillId="33" borderId="55" xfId="59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justify" vertical="center" wrapText="1"/>
    </xf>
    <xf numFmtId="0" fontId="63" fillId="38" borderId="14" xfId="0" applyFont="1" applyFill="1" applyBorder="1" applyAlignment="1">
      <alignment horizontal="center" vertical="center" wrapText="1"/>
    </xf>
    <xf numFmtId="0" fontId="63" fillId="38" borderId="45" xfId="0" applyFont="1" applyFill="1" applyBorder="1" applyAlignment="1">
      <alignment horizontal="center" vertical="center" wrapText="1"/>
    </xf>
    <xf numFmtId="0" fontId="63" fillId="38" borderId="44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44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67" fillId="0" borderId="64" xfId="0" applyFont="1" applyBorder="1" applyAlignment="1">
      <alignment horizontal="center" vertical="center" wrapText="1"/>
    </xf>
    <xf numFmtId="0" fontId="67" fillId="0" borderId="65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right" vertical="center" wrapText="1"/>
    </xf>
    <xf numFmtId="0" fontId="4" fillId="0" borderId="68" xfId="0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0" fontId="8" fillId="38" borderId="49" xfId="0" applyFont="1" applyFill="1" applyBorder="1" applyAlignment="1">
      <alignment horizontal="center" vertical="center" wrapText="1"/>
    </xf>
    <xf numFmtId="0" fontId="8" fillId="38" borderId="50" xfId="0" applyFont="1" applyFill="1" applyBorder="1" applyAlignment="1">
      <alignment horizontal="center" vertical="center" wrapText="1"/>
    </xf>
    <xf numFmtId="0" fontId="8" fillId="38" borderId="51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68" fillId="0" borderId="64" xfId="0" applyFont="1" applyBorder="1" applyAlignment="1">
      <alignment horizontal="center" vertical="center" wrapText="1"/>
    </xf>
    <xf numFmtId="0" fontId="68" fillId="0" borderId="65" xfId="0" applyFont="1" applyBorder="1" applyAlignment="1">
      <alignment horizontal="center" vertical="center" wrapText="1"/>
    </xf>
    <xf numFmtId="0" fontId="68" fillId="0" borderId="66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center" vertical="center" wrapText="1"/>
    </xf>
    <xf numFmtId="0" fontId="68" fillId="0" borderId="63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9" fontId="68" fillId="0" borderId="64" xfId="59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4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4" fillId="40" borderId="45" xfId="0" applyFont="1" applyFill="1" applyBorder="1" applyAlignment="1">
      <alignment horizontal="center" vertical="center" wrapText="1"/>
    </xf>
    <xf numFmtId="0" fontId="4" fillId="40" borderId="44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 wrapText="1"/>
    </xf>
    <xf numFmtId="0" fontId="4" fillId="35" borderId="73" xfId="0" applyFont="1" applyFill="1" applyBorder="1" applyAlignment="1">
      <alignment horizontal="center" vertical="center" wrapText="1"/>
    </xf>
    <xf numFmtId="0" fontId="4" fillId="35" borderId="7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69" fillId="35" borderId="11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0</xdr:row>
      <xdr:rowOff>47625</xdr:rowOff>
    </xdr:from>
    <xdr:to>
      <xdr:col>7</xdr:col>
      <xdr:colOff>1990725</xdr:colOff>
      <xdr:row>2</xdr:row>
      <xdr:rowOff>314325</xdr:rowOff>
    </xdr:to>
    <xdr:pic>
      <xdr:nvPicPr>
        <xdr:cNvPr id="1" name="Picture 1" descr="Cape Winelands (Custom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47625"/>
          <a:ext cx="44291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ince@atlantiscorporate.co.za" TargetMode="External" /><Relationship Id="rId2" Type="http://schemas.openxmlformats.org/officeDocument/2006/relationships/hyperlink" Target="mailto:kananelo@clubtravel.co.za" TargetMode="External" /><Relationship Id="rId3" Type="http://schemas.openxmlformats.org/officeDocument/2006/relationships/hyperlink" Target="mailto:tenders@indigotravel.co.za" TargetMode="External" /><Relationship Id="rId4" Type="http://schemas.openxmlformats.org/officeDocument/2006/relationships/hyperlink" Target="mailto:peter@murextravel.co.za" TargetMode="External" /><Relationship Id="rId5" Type="http://schemas.openxmlformats.org/officeDocument/2006/relationships/hyperlink" Target="mailto:zoelfah@trigontravel.co.za" TargetMode="External" /><Relationship Id="rId6" Type="http://schemas.openxmlformats.org/officeDocument/2006/relationships/hyperlink" Target="mailto:sino@tunimart.co.za" TargetMode="External" /><Relationship Id="rId7" Type="http://schemas.openxmlformats.org/officeDocument/2006/relationships/hyperlink" Target="mailto:sailesh@nexustravel.co.za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6.7109375" style="0" customWidth="1"/>
    <col min="2" max="2" width="52.140625" style="0" bestFit="1" customWidth="1"/>
    <col min="3" max="3" width="46.57421875" style="0" customWidth="1"/>
    <col min="4" max="4" width="16.140625" style="0" bestFit="1" customWidth="1"/>
    <col min="5" max="5" width="8.7109375" style="0" customWidth="1"/>
    <col min="6" max="6" width="11.140625" style="0" bestFit="1" customWidth="1"/>
    <col min="7" max="7" width="7.140625" style="0" bestFit="1" customWidth="1"/>
    <col min="8" max="8" width="39.8515625" style="0" bestFit="1" customWidth="1"/>
    <col min="9" max="9" width="14.57421875" style="43" bestFit="1" customWidth="1"/>
  </cols>
  <sheetData>
    <row r="1" spans="1:9" s="1" customFormat="1" ht="27.75" customHeight="1">
      <c r="A1" s="143" t="s">
        <v>3</v>
      </c>
      <c r="B1" s="144"/>
      <c r="C1" s="3" t="s">
        <v>6</v>
      </c>
      <c r="D1" s="149"/>
      <c r="E1" s="150"/>
      <c r="F1" s="150"/>
      <c r="G1" s="150"/>
      <c r="H1" s="151"/>
      <c r="I1" s="97"/>
    </row>
    <row r="2" spans="1:9" s="1" customFormat="1" ht="27.75" customHeight="1">
      <c r="A2" s="145" t="s">
        <v>0</v>
      </c>
      <c r="B2" s="146"/>
      <c r="C2" s="4" t="s">
        <v>7</v>
      </c>
      <c r="D2" s="152"/>
      <c r="E2" s="153"/>
      <c r="F2" s="153"/>
      <c r="G2" s="153"/>
      <c r="H2" s="154"/>
      <c r="I2" s="97"/>
    </row>
    <row r="3" spans="1:9" s="1" customFormat="1" ht="27.75" customHeight="1">
      <c r="A3" s="145" t="s">
        <v>1</v>
      </c>
      <c r="B3" s="146"/>
      <c r="C3" s="5" t="s">
        <v>27</v>
      </c>
      <c r="D3" s="155"/>
      <c r="E3" s="156"/>
      <c r="F3" s="156"/>
      <c r="G3" s="156"/>
      <c r="H3" s="157"/>
      <c r="I3" s="97"/>
    </row>
    <row r="4" spans="1:9" s="1" customFormat="1" ht="27.75" customHeight="1">
      <c r="A4" s="158" t="s">
        <v>4</v>
      </c>
      <c r="B4" s="159"/>
      <c r="C4" s="160" t="s">
        <v>28</v>
      </c>
      <c r="D4" s="161"/>
      <c r="E4" s="161"/>
      <c r="F4" s="161"/>
      <c r="G4" s="161"/>
      <c r="H4" s="162"/>
      <c r="I4" s="97"/>
    </row>
    <row r="5" spans="1:9" s="2" customFormat="1" ht="22.5" customHeight="1">
      <c r="A5" s="6" t="s">
        <v>2</v>
      </c>
      <c r="B5" s="94" t="s">
        <v>121</v>
      </c>
      <c r="C5" s="147" t="s">
        <v>122</v>
      </c>
      <c r="D5" s="147"/>
      <c r="E5" s="148"/>
      <c r="F5" s="7" t="s">
        <v>123</v>
      </c>
      <c r="G5" s="28" t="s">
        <v>124</v>
      </c>
      <c r="H5" s="96" t="s">
        <v>125</v>
      </c>
      <c r="I5" s="98"/>
    </row>
    <row r="6" spans="1:8" ht="22.5" customHeight="1">
      <c r="A6" s="8">
        <v>1</v>
      </c>
      <c r="B6" s="13" t="s">
        <v>126</v>
      </c>
      <c r="C6" s="9" t="s">
        <v>9</v>
      </c>
      <c r="D6" s="9" t="s">
        <v>10</v>
      </c>
      <c r="E6" s="9">
        <v>2010</v>
      </c>
      <c r="F6" s="17"/>
      <c r="G6" s="30">
        <v>2</v>
      </c>
      <c r="H6" s="29" t="s">
        <v>111</v>
      </c>
    </row>
    <row r="7" spans="1:8" ht="22.5" customHeight="1">
      <c r="A7" s="8">
        <v>2</v>
      </c>
      <c r="B7" s="15" t="s">
        <v>127</v>
      </c>
      <c r="C7" s="15" t="s">
        <v>11</v>
      </c>
      <c r="D7" s="15" t="s">
        <v>12</v>
      </c>
      <c r="E7" s="16">
        <v>8000</v>
      </c>
      <c r="F7" s="17"/>
      <c r="G7" s="30">
        <v>1</v>
      </c>
      <c r="H7" s="29" t="s">
        <v>13</v>
      </c>
    </row>
    <row r="8" spans="1:8" ht="22.5" customHeight="1">
      <c r="A8" s="8">
        <v>3</v>
      </c>
      <c r="B8" s="108" t="s">
        <v>131</v>
      </c>
      <c r="C8" s="108" t="s">
        <v>24</v>
      </c>
      <c r="D8" s="108" t="s">
        <v>25</v>
      </c>
      <c r="E8" s="14">
        <v>2041</v>
      </c>
      <c r="F8" s="10"/>
      <c r="G8" s="26"/>
      <c r="H8" s="29" t="s">
        <v>26</v>
      </c>
    </row>
    <row r="9" spans="1:8" ht="22.5" customHeight="1">
      <c r="A9" s="8">
        <v>4</v>
      </c>
      <c r="B9" s="9" t="s">
        <v>128</v>
      </c>
      <c r="C9" s="9" t="s">
        <v>15</v>
      </c>
      <c r="D9" s="9" t="s">
        <v>14</v>
      </c>
      <c r="E9" s="14">
        <v>2191</v>
      </c>
      <c r="F9" s="10"/>
      <c r="G9" s="31">
        <v>1</v>
      </c>
      <c r="H9" s="29" t="s">
        <v>16</v>
      </c>
    </row>
    <row r="10" spans="1:8" ht="22.5" customHeight="1">
      <c r="A10" s="8">
        <v>5</v>
      </c>
      <c r="B10" s="9" t="s">
        <v>129</v>
      </c>
      <c r="C10" s="9" t="s">
        <v>17</v>
      </c>
      <c r="D10" s="9" t="s">
        <v>18</v>
      </c>
      <c r="E10" s="14">
        <v>6506</v>
      </c>
      <c r="F10" s="10"/>
      <c r="G10" s="31">
        <v>4</v>
      </c>
      <c r="H10" s="29" t="s">
        <v>19</v>
      </c>
    </row>
    <row r="11" spans="1:8" ht="22.5" customHeight="1">
      <c r="A11" s="8">
        <v>6</v>
      </c>
      <c r="B11" s="9" t="s">
        <v>130</v>
      </c>
      <c r="C11" s="9" t="s">
        <v>20</v>
      </c>
      <c r="D11" s="9" t="s">
        <v>12</v>
      </c>
      <c r="E11" s="14">
        <v>8000</v>
      </c>
      <c r="F11" s="10"/>
      <c r="G11" s="31">
        <v>1</v>
      </c>
      <c r="H11" s="29" t="s">
        <v>21</v>
      </c>
    </row>
    <row r="12" spans="1:8" ht="22.5" customHeight="1">
      <c r="A12" s="8">
        <v>7</v>
      </c>
      <c r="B12" s="109" t="s">
        <v>8</v>
      </c>
      <c r="C12" s="109" t="s">
        <v>22</v>
      </c>
      <c r="D12" s="109" t="s">
        <v>23</v>
      </c>
      <c r="E12" s="14">
        <v>5241</v>
      </c>
      <c r="F12" s="10"/>
      <c r="G12" s="142">
        <v>1</v>
      </c>
      <c r="H12" s="29" t="s">
        <v>97</v>
      </c>
    </row>
    <row r="13" spans="1:9" ht="22.5" customHeight="1">
      <c r="A13" s="8">
        <v>8</v>
      </c>
      <c r="B13" s="100"/>
      <c r="C13" s="7"/>
      <c r="D13" s="7"/>
      <c r="E13" s="102"/>
      <c r="F13" s="7"/>
      <c r="G13" s="26"/>
      <c r="H13" s="106"/>
      <c r="I13" s="98"/>
    </row>
    <row r="14" spans="1:8" ht="22.5" customHeight="1">
      <c r="A14" s="8"/>
      <c r="B14" s="9"/>
      <c r="C14" s="9"/>
      <c r="D14" s="9"/>
      <c r="E14" s="14"/>
      <c r="F14" s="10"/>
      <c r="G14" s="26"/>
      <c r="H14" s="29"/>
    </row>
    <row r="15" spans="1:8" ht="22.5" customHeight="1" thickBot="1">
      <c r="A15" s="25"/>
      <c r="B15" s="11"/>
      <c r="C15" s="11"/>
      <c r="D15" s="11"/>
      <c r="E15" s="18"/>
      <c r="F15" s="12"/>
      <c r="G15" s="27"/>
      <c r="H15" s="24"/>
    </row>
    <row r="16" spans="1:7" ht="22.5" customHeight="1">
      <c r="A16" s="20"/>
      <c r="B16" s="20"/>
      <c r="C16" s="20"/>
      <c r="D16" s="21"/>
      <c r="E16" s="22"/>
      <c r="F16" s="23"/>
      <c r="G16" s="23"/>
    </row>
    <row r="17" spans="1:7" ht="22.5" customHeight="1">
      <c r="A17" s="20"/>
      <c r="B17" s="20"/>
      <c r="C17" s="20"/>
      <c r="D17" s="21"/>
      <c r="E17" s="22"/>
      <c r="F17" s="23"/>
      <c r="G17" s="23"/>
    </row>
    <row r="18" ht="12.75">
      <c r="A18" s="19"/>
    </row>
    <row r="19" ht="12.75">
      <c r="A19" s="19"/>
    </row>
    <row r="20" ht="12.75">
      <c r="A20" s="19"/>
    </row>
    <row r="21" ht="12.75">
      <c r="A21" s="19"/>
    </row>
    <row r="22" ht="12.75">
      <c r="A22" s="19"/>
    </row>
    <row r="23" ht="12.75">
      <c r="A23" s="19"/>
    </row>
  </sheetData>
  <sheetProtection/>
  <mergeCells count="7">
    <mergeCell ref="A1:B1"/>
    <mergeCell ref="A2:B2"/>
    <mergeCell ref="A3:B3"/>
    <mergeCell ref="C5:E5"/>
    <mergeCell ref="D1:H3"/>
    <mergeCell ref="A4:B4"/>
    <mergeCell ref="C4:H4"/>
  </mergeCells>
  <hyperlinks>
    <hyperlink ref="H6" r:id="rId1" display="prince@atlantiscorporate.co.za"/>
    <hyperlink ref="H7" r:id="rId2" display="kananelo@clubtravel.co.za"/>
    <hyperlink ref="H9" r:id="rId3" display="tenders@indigotravel.co.za"/>
    <hyperlink ref="H10" r:id="rId4" display="peter@murextravel.co.za"/>
    <hyperlink ref="H11" r:id="rId5" display="zoelfah@trigontravel.co.za"/>
    <hyperlink ref="H12" r:id="rId6" display="sino@tunimart.co.za"/>
    <hyperlink ref="H8" r:id="rId7" display="sailesh@nexustravel.co.za"/>
  </hyperlink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scale="73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18"/>
  <sheetViews>
    <sheetView zoomScalePageLayoutView="0" workbookViewId="0" topLeftCell="A1">
      <selection activeCell="H66" sqref="H66"/>
    </sheetView>
  </sheetViews>
  <sheetFormatPr defaultColWidth="9.140625" defaultRowHeight="12.75"/>
  <cols>
    <col min="1" max="1" width="18.7109375" style="0" customWidth="1"/>
    <col min="2" max="2" width="25.28125" style="43" customWidth="1"/>
    <col min="3" max="3" width="23.140625" style="43" customWidth="1"/>
    <col min="4" max="4" width="19.00390625" style="43" customWidth="1"/>
    <col min="5" max="5" width="21.8515625" style="43" customWidth="1"/>
    <col min="7" max="7" width="18.7109375" style="0" customWidth="1"/>
    <col min="8" max="8" width="25.28125" style="43" customWidth="1"/>
    <col min="9" max="9" width="23.140625" style="43" customWidth="1"/>
    <col min="10" max="10" width="19.00390625" style="43" customWidth="1"/>
    <col min="11" max="11" width="21.8515625" style="43" customWidth="1"/>
    <col min="13" max="13" width="18.7109375" style="0" customWidth="1"/>
    <col min="14" max="14" width="25.28125" style="0" customWidth="1"/>
    <col min="15" max="15" width="23.140625" style="43" customWidth="1"/>
    <col min="16" max="16" width="19.00390625" style="43" customWidth="1"/>
    <col min="17" max="17" width="21.8515625" style="43" customWidth="1"/>
    <col min="19" max="19" width="18.7109375" style="0" customWidth="1"/>
    <col min="20" max="20" width="25.28125" style="0" customWidth="1"/>
    <col min="21" max="21" width="23.140625" style="43" customWidth="1"/>
    <col min="22" max="22" width="19.00390625" style="43" customWidth="1"/>
    <col min="23" max="23" width="21.8515625" style="43" customWidth="1"/>
    <col min="25" max="25" width="18.7109375" style="0" customWidth="1"/>
    <col min="26" max="26" width="25.28125" style="0" customWidth="1"/>
    <col min="27" max="27" width="23.140625" style="43" customWidth="1"/>
    <col min="28" max="28" width="19.00390625" style="43" customWidth="1"/>
    <col min="29" max="29" width="21.8515625" style="43" customWidth="1"/>
    <col min="31" max="31" width="18.7109375" style="0" customWidth="1"/>
    <col min="32" max="32" width="25.28125" style="0" customWidth="1"/>
    <col min="33" max="33" width="23.140625" style="43" customWidth="1"/>
    <col min="34" max="34" width="19.00390625" style="43" customWidth="1"/>
    <col min="35" max="35" width="21.8515625" style="43" customWidth="1"/>
    <col min="37" max="37" width="18.7109375" style="0" customWidth="1"/>
    <col min="38" max="38" width="25.28125" style="0" customWidth="1"/>
    <col min="39" max="39" width="23.140625" style="43" customWidth="1"/>
    <col min="40" max="40" width="19.00390625" style="43" customWidth="1"/>
    <col min="41" max="41" width="21.8515625" style="43" customWidth="1"/>
  </cols>
  <sheetData>
    <row r="2" spans="1:41" ht="16.5" thickBot="1">
      <c r="A2" s="200" t="s">
        <v>82</v>
      </c>
      <c r="B2" s="200"/>
      <c r="C2" s="200"/>
      <c r="D2" s="200"/>
      <c r="E2" s="200"/>
      <c r="G2" s="200" t="s">
        <v>83</v>
      </c>
      <c r="H2" s="200"/>
      <c r="I2" s="200"/>
      <c r="J2" s="200"/>
      <c r="K2" s="200"/>
      <c r="M2" s="200" t="s">
        <v>84</v>
      </c>
      <c r="N2" s="200"/>
      <c r="O2" s="200"/>
      <c r="P2" s="200"/>
      <c r="Q2" s="200"/>
      <c r="S2" s="200" t="s">
        <v>85</v>
      </c>
      <c r="T2" s="200"/>
      <c r="U2" s="200"/>
      <c r="V2" s="200"/>
      <c r="W2" s="200"/>
      <c r="Y2" s="200" t="s">
        <v>86</v>
      </c>
      <c r="Z2" s="200"/>
      <c r="AA2" s="200"/>
      <c r="AB2" s="200"/>
      <c r="AC2" s="200"/>
      <c r="AE2" s="200" t="s">
        <v>87</v>
      </c>
      <c r="AF2" s="200"/>
      <c r="AG2" s="200"/>
      <c r="AH2" s="200"/>
      <c r="AI2" s="200"/>
      <c r="AK2" s="200" t="s">
        <v>88</v>
      </c>
      <c r="AL2" s="200"/>
      <c r="AM2" s="200"/>
      <c r="AN2" s="200"/>
      <c r="AO2" s="200"/>
    </row>
    <row r="3" spans="1:41" ht="52.5" customHeight="1" thickBot="1" thickTop="1">
      <c r="A3" s="191" t="s">
        <v>29</v>
      </c>
      <c r="B3" s="192"/>
      <c r="C3" s="192"/>
      <c r="D3" s="192"/>
      <c r="E3" s="193"/>
      <c r="G3" s="191" t="s">
        <v>29</v>
      </c>
      <c r="H3" s="192"/>
      <c r="I3" s="192"/>
      <c r="J3" s="192"/>
      <c r="K3" s="193"/>
      <c r="M3" s="191" t="s">
        <v>29</v>
      </c>
      <c r="N3" s="192"/>
      <c r="O3" s="192"/>
      <c r="P3" s="192"/>
      <c r="Q3" s="193"/>
      <c r="S3" s="191" t="s">
        <v>29</v>
      </c>
      <c r="T3" s="192"/>
      <c r="U3" s="192"/>
      <c r="V3" s="192"/>
      <c r="W3" s="193"/>
      <c r="Y3" s="191" t="s">
        <v>29</v>
      </c>
      <c r="Z3" s="192"/>
      <c r="AA3" s="192"/>
      <c r="AB3" s="192"/>
      <c r="AC3" s="193"/>
      <c r="AE3" s="191" t="s">
        <v>29</v>
      </c>
      <c r="AF3" s="192"/>
      <c r="AG3" s="192"/>
      <c r="AH3" s="192"/>
      <c r="AI3" s="193"/>
      <c r="AK3" s="191" t="s">
        <v>29</v>
      </c>
      <c r="AL3" s="192"/>
      <c r="AM3" s="192"/>
      <c r="AN3" s="192"/>
      <c r="AO3" s="193"/>
    </row>
    <row r="4" spans="1:41" ht="19.5" thickBot="1" thickTop="1">
      <c r="A4" s="165" t="s">
        <v>30</v>
      </c>
      <c r="B4" s="166"/>
      <c r="C4" s="166"/>
      <c r="D4" s="166"/>
      <c r="E4" s="167"/>
      <c r="G4" s="165" t="s">
        <v>30</v>
      </c>
      <c r="H4" s="166"/>
      <c r="I4" s="166"/>
      <c r="J4" s="166"/>
      <c r="K4" s="167"/>
      <c r="M4" s="165" t="s">
        <v>30</v>
      </c>
      <c r="N4" s="166"/>
      <c r="O4" s="166"/>
      <c r="P4" s="166"/>
      <c r="Q4" s="167"/>
      <c r="S4" s="165" t="s">
        <v>30</v>
      </c>
      <c r="T4" s="166"/>
      <c r="U4" s="166"/>
      <c r="V4" s="166"/>
      <c r="W4" s="167"/>
      <c r="Y4" s="165" t="s">
        <v>30</v>
      </c>
      <c r="Z4" s="166"/>
      <c r="AA4" s="166"/>
      <c r="AB4" s="166"/>
      <c r="AC4" s="167"/>
      <c r="AE4" s="165" t="s">
        <v>30</v>
      </c>
      <c r="AF4" s="166"/>
      <c r="AG4" s="166"/>
      <c r="AH4" s="166"/>
      <c r="AI4" s="167"/>
      <c r="AK4" s="165" t="s">
        <v>30</v>
      </c>
      <c r="AL4" s="166"/>
      <c r="AM4" s="166"/>
      <c r="AN4" s="166"/>
      <c r="AO4" s="167"/>
    </row>
    <row r="5" spans="1:41" ht="73.5" thickBot="1" thickTop="1">
      <c r="A5" s="182" t="s">
        <v>31</v>
      </c>
      <c r="B5" s="205"/>
      <c r="C5" s="44">
        <v>3000000</v>
      </c>
      <c r="D5" s="44">
        <f>C5*B5</f>
        <v>0</v>
      </c>
      <c r="E5" s="95">
        <v>0.06</v>
      </c>
      <c r="F5" s="44">
        <v>3000000</v>
      </c>
      <c r="G5" s="182">
        <f>F5*E5</f>
        <v>180000</v>
      </c>
      <c r="H5" s="205"/>
      <c r="I5" s="44">
        <v>3000000</v>
      </c>
      <c r="J5" s="44">
        <f>H5*I5</f>
        <v>0</v>
      </c>
      <c r="K5" s="45">
        <f>D5+G5+J5</f>
        <v>180000</v>
      </c>
      <c r="M5" s="182" t="s">
        <v>31</v>
      </c>
      <c r="N5" s="183"/>
      <c r="O5" s="44" t="s">
        <v>32</v>
      </c>
      <c r="P5" s="44" t="s">
        <v>33</v>
      </c>
      <c r="Q5" s="45" t="s">
        <v>34</v>
      </c>
      <c r="S5" s="182" t="s">
        <v>31</v>
      </c>
      <c r="T5" s="183"/>
      <c r="U5" s="44" t="s">
        <v>32</v>
      </c>
      <c r="V5" s="44" t="s">
        <v>33</v>
      </c>
      <c r="W5" s="45" t="s">
        <v>34</v>
      </c>
      <c r="Y5" s="182" t="s">
        <v>31</v>
      </c>
      <c r="Z5" s="183"/>
      <c r="AA5" s="44" t="s">
        <v>32</v>
      </c>
      <c r="AB5" s="44" t="s">
        <v>33</v>
      </c>
      <c r="AC5" s="45" t="s">
        <v>34</v>
      </c>
      <c r="AE5" s="182" t="s">
        <v>31</v>
      </c>
      <c r="AF5" s="183"/>
      <c r="AG5" s="44" t="s">
        <v>32</v>
      </c>
      <c r="AH5" s="44" t="s">
        <v>33</v>
      </c>
      <c r="AI5" s="45" t="s">
        <v>34</v>
      </c>
      <c r="AK5" s="182" t="s">
        <v>31</v>
      </c>
      <c r="AL5" s="183"/>
      <c r="AM5" s="44" t="s">
        <v>32</v>
      </c>
      <c r="AN5" s="44" t="s">
        <v>33</v>
      </c>
      <c r="AO5" s="45" t="s">
        <v>34</v>
      </c>
    </row>
    <row r="6" spans="1:42" ht="15.75" thickBot="1" thickTop="1">
      <c r="A6" s="186" t="s">
        <v>35</v>
      </c>
      <c r="B6" s="46">
        <f>SUM(D5)</f>
        <v>0</v>
      </c>
      <c r="C6" s="46">
        <v>0</v>
      </c>
      <c r="D6" s="46">
        <f>PRODUCT(C6*0.15)</f>
        <v>0</v>
      </c>
      <c r="E6" s="47">
        <f>SUM(C6:D6)</f>
        <v>0</v>
      </c>
      <c r="G6" s="186" t="s">
        <v>35</v>
      </c>
      <c r="H6" s="46" t="s">
        <v>111</v>
      </c>
      <c r="I6" s="46">
        <v>90</v>
      </c>
      <c r="J6" s="46">
        <f>PRODUCT(I6*0.15)</f>
        <v>13.5</v>
      </c>
      <c r="K6" s="47"/>
      <c r="M6" s="186" t="s">
        <v>35</v>
      </c>
      <c r="N6" s="34" t="s">
        <v>36</v>
      </c>
      <c r="O6" s="46">
        <v>200</v>
      </c>
      <c r="P6" s="46">
        <f>PRODUCT(O6*0.15)</f>
        <v>30</v>
      </c>
      <c r="Q6" s="47">
        <f>SUM(O6:P6)</f>
        <v>230</v>
      </c>
      <c r="S6" s="186" t="s">
        <v>35</v>
      </c>
      <c r="T6" s="34" t="s">
        <v>36</v>
      </c>
      <c r="U6" s="46">
        <v>300</v>
      </c>
      <c r="V6" s="46">
        <f>PRODUCT(U6*0.15)</f>
        <v>45</v>
      </c>
      <c r="W6" s="47">
        <f>SUM(U6:V6)</f>
        <v>345</v>
      </c>
      <c r="Y6" s="186" t="s">
        <v>35</v>
      </c>
      <c r="Z6" s="34" t="s">
        <v>36</v>
      </c>
      <c r="AA6" s="46">
        <v>500</v>
      </c>
      <c r="AB6" s="59">
        <v>0</v>
      </c>
      <c r="AC6" s="64">
        <f>SUM(AA6:AB6)</f>
        <v>500</v>
      </c>
      <c r="AD6" s="65" t="s">
        <v>95</v>
      </c>
      <c r="AE6" s="186" t="s">
        <v>35</v>
      </c>
      <c r="AF6" s="34" t="s">
        <v>36</v>
      </c>
      <c r="AG6" s="46">
        <v>1000</v>
      </c>
      <c r="AH6" s="46">
        <f>PRODUCT(AG6*0.15)</f>
        <v>150</v>
      </c>
      <c r="AI6" s="47">
        <f>SUM(AG6:AH6)</f>
        <v>1150</v>
      </c>
      <c r="AK6" s="186" t="s">
        <v>35</v>
      </c>
      <c r="AL6" s="34" t="s">
        <v>36</v>
      </c>
      <c r="AM6" s="46">
        <v>450</v>
      </c>
      <c r="AN6" s="59">
        <v>0</v>
      </c>
      <c r="AO6" s="47">
        <f>SUM(AM6:AN6)</f>
        <v>450</v>
      </c>
      <c r="AP6" s="65" t="s">
        <v>92</v>
      </c>
    </row>
    <row r="7" spans="1:41" ht="15" thickBot="1">
      <c r="A7" s="187"/>
      <c r="B7" s="46" t="s">
        <v>38</v>
      </c>
      <c r="C7" s="46">
        <v>0</v>
      </c>
      <c r="D7" s="46">
        <f aca="true" t="shared" si="0" ref="D7:D17">PRODUCT(C7*0.15)</f>
        <v>0</v>
      </c>
      <c r="E7" s="47">
        <f aca="true" t="shared" si="1" ref="E7:E17">SUM(C7:D7)</f>
        <v>0</v>
      </c>
      <c r="G7" s="187"/>
      <c r="H7" s="46" t="s">
        <v>38</v>
      </c>
      <c r="I7" s="46">
        <v>50</v>
      </c>
      <c r="J7" s="46">
        <f aca="true" t="shared" si="2" ref="J7:J17">PRODUCT(I7*0.15)</f>
        <v>7.5</v>
      </c>
      <c r="K7" s="47">
        <f aca="true" t="shared" si="3" ref="K7:K17">SUM(I7:J7)</f>
        <v>57.5</v>
      </c>
      <c r="M7" s="187"/>
      <c r="N7" s="34" t="s">
        <v>38</v>
      </c>
      <c r="O7" s="46">
        <v>100</v>
      </c>
      <c r="P7" s="46">
        <f aca="true" t="shared" si="4" ref="P7:P17">PRODUCT(O7*0.15)</f>
        <v>15</v>
      </c>
      <c r="Q7" s="47">
        <f aca="true" t="shared" si="5" ref="Q7:Q17">SUM(O7:P7)</f>
        <v>115</v>
      </c>
      <c r="S7" s="187"/>
      <c r="T7" s="34" t="s">
        <v>38</v>
      </c>
      <c r="U7" s="46">
        <v>300</v>
      </c>
      <c r="V7" s="46">
        <f aca="true" t="shared" si="6" ref="V7:V17">PRODUCT(U7*0.15)</f>
        <v>45</v>
      </c>
      <c r="W7" s="47">
        <f aca="true" t="shared" si="7" ref="W7:W17">SUM(U7:V7)</f>
        <v>345</v>
      </c>
      <c r="Y7" s="187"/>
      <c r="Z7" s="34" t="s">
        <v>38</v>
      </c>
      <c r="AA7" s="46">
        <v>57.5</v>
      </c>
      <c r="AB7" s="59">
        <v>0</v>
      </c>
      <c r="AC7" s="64">
        <f aca="true" t="shared" si="8" ref="AC7:AC17">SUM(AA7:AB7)</f>
        <v>57.5</v>
      </c>
      <c r="AD7" s="65" t="s">
        <v>95</v>
      </c>
      <c r="AE7" s="187"/>
      <c r="AF7" s="34" t="s">
        <v>38</v>
      </c>
      <c r="AG7" s="46">
        <v>400</v>
      </c>
      <c r="AH7" s="46">
        <f aca="true" t="shared" si="9" ref="AH7:AH17">PRODUCT(AG7*0.15)</f>
        <v>60</v>
      </c>
      <c r="AI7" s="47">
        <f aca="true" t="shared" si="10" ref="AI7:AI17">SUM(AG7:AH7)</f>
        <v>460</v>
      </c>
      <c r="AK7" s="187"/>
      <c r="AL7" s="34" t="s">
        <v>38</v>
      </c>
      <c r="AM7" s="46">
        <v>0</v>
      </c>
      <c r="AN7" s="46">
        <f aca="true" t="shared" si="11" ref="AN7:AN17">PRODUCT(AM7*0.15)</f>
        <v>0</v>
      </c>
      <c r="AO7" s="47">
        <f aca="true" t="shared" si="12" ref="AO7:AO17">SUM(AM7:AN7)</f>
        <v>0</v>
      </c>
    </row>
    <row r="8" spans="1:41" ht="15" thickBot="1">
      <c r="A8" s="187"/>
      <c r="B8" s="46" t="s">
        <v>39</v>
      </c>
      <c r="C8" s="46">
        <v>65.22</v>
      </c>
      <c r="D8" s="46">
        <f t="shared" si="0"/>
        <v>9.783</v>
      </c>
      <c r="E8" s="47">
        <f t="shared" si="1"/>
        <v>75.003</v>
      </c>
      <c r="G8" s="187"/>
      <c r="H8" s="46" t="s">
        <v>39</v>
      </c>
      <c r="I8" s="46" t="s">
        <v>89</v>
      </c>
      <c r="J8" s="46"/>
      <c r="K8" s="47"/>
      <c r="M8" s="187"/>
      <c r="N8" s="34" t="s">
        <v>39</v>
      </c>
      <c r="O8" s="46">
        <v>0</v>
      </c>
      <c r="P8" s="46">
        <f t="shared" si="4"/>
        <v>0</v>
      </c>
      <c r="Q8" s="47">
        <f t="shared" si="5"/>
        <v>0</v>
      </c>
      <c r="S8" s="187"/>
      <c r="T8" s="34" t="s">
        <v>39</v>
      </c>
      <c r="U8" s="46">
        <v>0</v>
      </c>
      <c r="V8" s="46">
        <f t="shared" si="6"/>
        <v>0</v>
      </c>
      <c r="W8" s="47">
        <f t="shared" si="7"/>
        <v>0</v>
      </c>
      <c r="Y8" s="187"/>
      <c r="Z8" s="34" t="s">
        <v>39</v>
      </c>
      <c r="AA8" s="46">
        <v>0</v>
      </c>
      <c r="AB8" s="46">
        <f aca="true" t="shared" si="13" ref="AB8:AB17">PRODUCT(AA8*0.15)</f>
        <v>0</v>
      </c>
      <c r="AC8" s="47">
        <f t="shared" si="8"/>
        <v>0</v>
      </c>
      <c r="AE8" s="187"/>
      <c r="AF8" s="34" t="s">
        <v>39</v>
      </c>
      <c r="AG8" s="46">
        <v>0</v>
      </c>
      <c r="AH8" s="46">
        <f t="shared" si="9"/>
        <v>0</v>
      </c>
      <c r="AI8" s="47">
        <f t="shared" si="10"/>
        <v>0</v>
      </c>
      <c r="AK8" s="187"/>
      <c r="AL8" s="34" t="s">
        <v>39</v>
      </c>
      <c r="AM8" s="46">
        <v>0</v>
      </c>
      <c r="AN8" s="46">
        <f t="shared" si="11"/>
        <v>0</v>
      </c>
      <c r="AO8" s="47">
        <f t="shared" si="12"/>
        <v>0</v>
      </c>
    </row>
    <row r="9" spans="1:41" ht="15" thickBot="1">
      <c r="A9" s="187"/>
      <c r="B9" s="46" t="s">
        <v>40</v>
      </c>
      <c r="C9" s="46">
        <v>0</v>
      </c>
      <c r="D9" s="46">
        <f t="shared" si="0"/>
        <v>0</v>
      </c>
      <c r="E9" s="47">
        <f t="shared" si="1"/>
        <v>0</v>
      </c>
      <c r="G9" s="187"/>
      <c r="H9" s="46" t="s">
        <v>40</v>
      </c>
      <c r="I9" s="46">
        <v>50</v>
      </c>
      <c r="J9" s="46">
        <f t="shared" si="2"/>
        <v>7.5</v>
      </c>
      <c r="K9" s="47">
        <f t="shared" si="3"/>
        <v>57.5</v>
      </c>
      <c r="M9" s="187"/>
      <c r="N9" s="34" t="s">
        <v>40</v>
      </c>
      <c r="O9" s="46">
        <v>0</v>
      </c>
      <c r="P9" s="46">
        <f t="shared" si="4"/>
        <v>0</v>
      </c>
      <c r="Q9" s="47">
        <f t="shared" si="5"/>
        <v>0</v>
      </c>
      <c r="S9" s="187"/>
      <c r="T9" s="34" t="s">
        <v>40</v>
      </c>
      <c r="U9" s="46">
        <v>0</v>
      </c>
      <c r="V9" s="46">
        <f t="shared" si="6"/>
        <v>0</v>
      </c>
      <c r="W9" s="47">
        <f t="shared" si="7"/>
        <v>0</v>
      </c>
      <c r="Y9" s="187"/>
      <c r="Z9" s="34" t="s">
        <v>40</v>
      </c>
      <c r="AA9" s="46">
        <v>0</v>
      </c>
      <c r="AB9" s="46">
        <f t="shared" si="13"/>
        <v>0</v>
      </c>
      <c r="AC9" s="47">
        <f t="shared" si="8"/>
        <v>0</v>
      </c>
      <c r="AE9" s="187"/>
      <c r="AF9" s="34" t="s">
        <v>40</v>
      </c>
      <c r="AG9" s="46">
        <v>295</v>
      </c>
      <c r="AH9" s="46">
        <f t="shared" si="9"/>
        <v>44.25</v>
      </c>
      <c r="AI9" s="47">
        <f t="shared" si="10"/>
        <v>339.25</v>
      </c>
      <c r="AK9" s="187"/>
      <c r="AL9" s="34" t="s">
        <v>40</v>
      </c>
      <c r="AM9" s="46">
        <v>0</v>
      </c>
      <c r="AN9" s="46">
        <f t="shared" si="11"/>
        <v>0</v>
      </c>
      <c r="AO9" s="47">
        <f t="shared" si="12"/>
        <v>0</v>
      </c>
    </row>
    <row r="10" spans="1:41" ht="15" thickBot="1">
      <c r="A10" s="187"/>
      <c r="B10" s="46" t="s">
        <v>41</v>
      </c>
      <c r="C10" s="46">
        <v>78.26</v>
      </c>
      <c r="D10" s="46">
        <f t="shared" si="0"/>
        <v>11.739</v>
      </c>
      <c r="E10" s="47">
        <f t="shared" si="1"/>
        <v>89.99900000000001</v>
      </c>
      <c r="G10" s="187"/>
      <c r="H10" s="46" t="s">
        <v>41</v>
      </c>
      <c r="I10" s="46">
        <v>50</v>
      </c>
      <c r="J10" s="46">
        <f t="shared" si="2"/>
        <v>7.5</v>
      </c>
      <c r="K10" s="47">
        <f t="shared" si="3"/>
        <v>57.5</v>
      </c>
      <c r="M10" s="187"/>
      <c r="N10" s="34" t="s">
        <v>41</v>
      </c>
      <c r="O10" s="46">
        <v>100</v>
      </c>
      <c r="P10" s="46">
        <f t="shared" si="4"/>
        <v>15</v>
      </c>
      <c r="Q10" s="47">
        <f t="shared" si="5"/>
        <v>115</v>
      </c>
      <c r="S10" s="187"/>
      <c r="T10" s="34" t="s">
        <v>41</v>
      </c>
      <c r="U10" s="46">
        <v>100</v>
      </c>
      <c r="V10" s="46">
        <f t="shared" si="6"/>
        <v>15</v>
      </c>
      <c r="W10" s="47">
        <f t="shared" si="7"/>
        <v>115</v>
      </c>
      <c r="Y10" s="187"/>
      <c r="Z10" s="34" t="s">
        <v>41</v>
      </c>
      <c r="AA10" s="46">
        <v>57.5</v>
      </c>
      <c r="AB10" s="59">
        <v>0</v>
      </c>
      <c r="AC10" s="64">
        <f t="shared" si="8"/>
        <v>57.5</v>
      </c>
      <c r="AD10" s="65" t="s">
        <v>95</v>
      </c>
      <c r="AE10" s="187"/>
      <c r="AF10" s="34" t="s">
        <v>41</v>
      </c>
      <c r="AG10" s="46">
        <v>0</v>
      </c>
      <c r="AH10" s="46">
        <f t="shared" si="9"/>
        <v>0</v>
      </c>
      <c r="AI10" s="47">
        <f t="shared" si="10"/>
        <v>0</v>
      </c>
      <c r="AK10" s="187"/>
      <c r="AL10" s="34" t="s">
        <v>41</v>
      </c>
      <c r="AM10" s="46">
        <v>0</v>
      </c>
      <c r="AN10" s="46">
        <f t="shared" si="11"/>
        <v>0</v>
      </c>
      <c r="AO10" s="47">
        <f t="shared" si="12"/>
        <v>0</v>
      </c>
    </row>
    <row r="11" spans="1:41" ht="29.25" thickBot="1">
      <c r="A11" s="188"/>
      <c r="B11" s="48" t="s">
        <v>42</v>
      </c>
      <c r="C11" s="48">
        <v>0</v>
      </c>
      <c r="D11" s="46">
        <f t="shared" si="0"/>
        <v>0</v>
      </c>
      <c r="E11" s="47">
        <f t="shared" si="1"/>
        <v>0</v>
      </c>
      <c r="G11" s="188"/>
      <c r="H11" s="48" t="s">
        <v>42</v>
      </c>
      <c r="I11" s="48">
        <v>0</v>
      </c>
      <c r="J11" s="46">
        <f t="shared" si="2"/>
        <v>0</v>
      </c>
      <c r="K11" s="47">
        <f t="shared" si="3"/>
        <v>0</v>
      </c>
      <c r="M11" s="188"/>
      <c r="N11" s="35" t="s">
        <v>42</v>
      </c>
      <c r="O11" s="48">
        <v>0</v>
      </c>
      <c r="P11" s="46">
        <f t="shared" si="4"/>
        <v>0</v>
      </c>
      <c r="Q11" s="47">
        <f t="shared" si="5"/>
        <v>0</v>
      </c>
      <c r="S11" s="188"/>
      <c r="T11" s="35" t="s">
        <v>42</v>
      </c>
      <c r="U11" s="48">
        <v>0</v>
      </c>
      <c r="V11" s="46">
        <f t="shared" si="6"/>
        <v>0</v>
      </c>
      <c r="W11" s="47">
        <f t="shared" si="7"/>
        <v>0</v>
      </c>
      <c r="Y11" s="188"/>
      <c r="Z11" s="35" t="s">
        <v>42</v>
      </c>
      <c r="AA11" s="48">
        <v>0</v>
      </c>
      <c r="AB11" s="46">
        <f t="shared" si="13"/>
        <v>0</v>
      </c>
      <c r="AC11" s="47">
        <f t="shared" si="8"/>
        <v>0</v>
      </c>
      <c r="AE11" s="188"/>
      <c r="AF11" s="35" t="s">
        <v>42</v>
      </c>
      <c r="AG11" s="48">
        <v>0</v>
      </c>
      <c r="AH11" s="46">
        <f t="shared" si="9"/>
        <v>0</v>
      </c>
      <c r="AI11" s="47">
        <f t="shared" si="10"/>
        <v>0</v>
      </c>
      <c r="AK11" s="188"/>
      <c r="AL11" s="35" t="s">
        <v>42</v>
      </c>
      <c r="AM11" s="48">
        <v>0</v>
      </c>
      <c r="AN11" s="46">
        <f t="shared" si="11"/>
        <v>0</v>
      </c>
      <c r="AO11" s="47">
        <f t="shared" si="12"/>
        <v>0</v>
      </c>
    </row>
    <row r="12" spans="1:41" ht="15.75" thickBot="1" thickTop="1">
      <c r="A12" s="186" t="s">
        <v>43</v>
      </c>
      <c r="B12" s="46" t="s">
        <v>36</v>
      </c>
      <c r="C12" s="46">
        <v>0</v>
      </c>
      <c r="D12" s="46">
        <f t="shared" si="0"/>
        <v>0</v>
      </c>
      <c r="E12" s="47">
        <f t="shared" si="1"/>
        <v>0</v>
      </c>
      <c r="G12" s="186" t="s">
        <v>43</v>
      </c>
      <c r="H12" s="46" t="s">
        <v>36</v>
      </c>
      <c r="I12" s="46">
        <v>45</v>
      </c>
      <c r="J12" s="46">
        <f t="shared" si="2"/>
        <v>6.75</v>
      </c>
      <c r="K12" s="47">
        <f t="shared" si="3"/>
        <v>51.75</v>
      </c>
      <c r="M12" s="186" t="s">
        <v>43</v>
      </c>
      <c r="N12" s="34" t="s">
        <v>36</v>
      </c>
      <c r="O12" s="46">
        <v>120</v>
      </c>
      <c r="P12" s="46">
        <f t="shared" si="4"/>
        <v>18</v>
      </c>
      <c r="Q12" s="47">
        <f t="shared" si="5"/>
        <v>138</v>
      </c>
      <c r="S12" s="186" t="s">
        <v>43</v>
      </c>
      <c r="T12" s="34" t="s">
        <v>36</v>
      </c>
      <c r="U12" s="46">
        <v>200</v>
      </c>
      <c r="V12" s="46">
        <f t="shared" si="6"/>
        <v>30</v>
      </c>
      <c r="W12" s="47">
        <f t="shared" si="7"/>
        <v>230</v>
      </c>
      <c r="Y12" s="186" t="s">
        <v>43</v>
      </c>
      <c r="Z12" s="34" t="s">
        <v>36</v>
      </c>
      <c r="AA12" s="46">
        <v>130.43</v>
      </c>
      <c r="AB12" s="46">
        <f t="shared" si="13"/>
        <v>19.5645</v>
      </c>
      <c r="AC12" s="47">
        <f t="shared" si="8"/>
        <v>149.99450000000002</v>
      </c>
      <c r="AE12" s="186" t="s">
        <v>43</v>
      </c>
      <c r="AF12" s="34" t="s">
        <v>36</v>
      </c>
      <c r="AG12" s="46">
        <v>183</v>
      </c>
      <c r="AH12" s="46">
        <f t="shared" si="9"/>
        <v>27.45</v>
      </c>
      <c r="AI12" s="47">
        <f t="shared" si="10"/>
        <v>210.45</v>
      </c>
      <c r="AK12" s="186" t="s">
        <v>43</v>
      </c>
      <c r="AL12" s="34" t="s">
        <v>36</v>
      </c>
      <c r="AM12" s="46">
        <v>170</v>
      </c>
      <c r="AN12" s="46">
        <f t="shared" si="11"/>
        <v>25.5</v>
      </c>
      <c r="AO12" s="47">
        <f t="shared" si="12"/>
        <v>195.5</v>
      </c>
    </row>
    <row r="13" spans="1:41" ht="18.75" thickBot="1">
      <c r="A13" s="187"/>
      <c r="B13" s="99">
        <v>0.04</v>
      </c>
      <c r="C13" s="44">
        <v>3000000</v>
      </c>
      <c r="D13" s="44">
        <f>C13*B13</f>
        <v>120000</v>
      </c>
      <c r="E13" s="101">
        <v>0.059</v>
      </c>
      <c r="F13" s="44">
        <v>3000000</v>
      </c>
      <c r="G13" s="187"/>
      <c r="H13" s="105">
        <v>0.0529</v>
      </c>
      <c r="I13" s="44">
        <v>3000000</v>
      </c>
      <c r="J13" s="71"/>
      <c r="K13" s="45">
        <f>D13+G13+J13</f>
        <v>120000</v>
      </c>
      <c r="M13" s="187"/>
      <c r="N13" s="34" t="s">
        <v>38</v>
      </c>
      <c r="O13" s="46">
        <v>100</v>
      </c>
      <c r="P13" s="46">
        <f t="shared" si="4"/>
        <v>15</v>
      </c>
      <c r="Q13" s="47">
        <f t="shared" si="5"/>
        <v>115</v>
      </c>
      <c r="S13" s="187"/>
      <c r="T13" s="34" t="s">
        <v>38</v>
      </c>
      <c r="U13" s="46">
        <v>200</v>
      </c>
      <c r="V13" s="46">
        <f t="shared" si="6"/>
        <v>30</v>
      </c>
      <c r="W13" s="47">
        <f t="shared" si="7"/>
        <v>230</v>
      </c>
      <c r="Y13" s="187"/>
      <c r="Z13" s="34" t="s">
        <v>38</v>
      </c>
      <c r="AA13" s="46">
        <v>50</v>
      </c>
      <c r="AB13" s="46">
        <f t="shared" si="13"/>
        <v>7.5</v>
      </c>
      <c r="AC13" s="47">
        <f t="shared" si="8"/>
        <v>57.5</v>
      </c>
      <c r="AE13" s="187"/>
      <c r="AF13" s="34" t="s">
        <v>38</v>
      </c>
      <c r="AG13" s="46">
        <v>350</v>
      </c>
      <c r="AH13" s="46">
        <f t="shared" si="9"/>
        <v>52.5</v>
      </c>
      <c r="AI13" s="47">
        <f t="shared" si="10"/>
        <v>402.5</v>
      </c>
      <c r="AK13" s="187"/>
      <c r="AL13" s="34" t="s">
        <v>38</v>
      </c>
      <c r="AM13" s="46">
        <v>60</v>
      </c>
      <c r="AN13" s="46">
        <f t="shared" si="11"/>
        <v>9</v>
      </c>
      <c r="AO13" s="47">
        <f t="shared" si="12"/>
        <v>69</v>
      </c>
    </row>
    <row r="14" spans="1:41" ht="15" thickBot="1">
      <c r="A14" s="187"/>
      <c r="B14" s="46" t="s">
        <v>39</v>
      </c>
      <c r="C14" s="46">
        <v>30.43</v>
      </c>
      <c r="D14" s="46">
        <f t="shared" si="0"/>
        <v>4.5645</v>
      </c>
      <c r="E14" s="47">
        <f t="shared" si="1"/>
        <v>34.9945</v>
      </c>
      <c r="G14" s="187"/>
      <c r="H14" s="46" t="s">
        <v>39</v>
      </c>
      <c r="I14" s="46" t="s">
        <v>89</v>
      </c>
      <c r="J14" s="46"/>
      <c r="K14" s="47"/>
      <c r="M14" s="187"/>
      <c r="N14" s="34" t="s">
        <v>39</v>
      </c>
      <c r="O14" s="46">
        <v>0</v>
      </c>
      <c r="P14" s="46">
        <f t="shared" si="4"/>
        <v>0</v>
      </c>
      <c r="Q14" s="47">
        <f t="shared" si="5"/>
        <v>0</v>
      </c>
      <c r="S14" s="187"/>
      <c r="T14" s="34" t="s">
        <v>39</v>
      </c>
      <c r="U14" s="46">
        <v>0</v>
      </c>
      <c r="V14" s="46">
        <f t="shared" si="6"/>
        <v>0</v>
      </c>
      <c r="W14" s="47">
        <f t="shared" si="7"/>
        <v>0</v>
      </c>
      <c r="Y14" s="187"/>
      <c r="Z14" s="34" t="s">
        <v>39</v>
      </c>
      <c r="AA14" s="46">
        <v>0</v>
      </c>
      <c r="AB14" s="46">
        <f t="shared" si="13"/>
        <v>0</v>
      </c>
      <c r="AC14" s="47">
        <f t="shared" si="8"/>
        <v>0</v>
      </c>
      <c r="AE14" s="187"/>
      <c r="AF14" s="34" t="s">
        <v>39</v>
      </c>
      <c r="AG14" s="46">
        <v>0</v>
      </c>
      <c r="AH14" s="46">
        <f t="shared" si="9"/>
        <v>0</v>
      </c>
      <c r="AI14" s="47">
        <f t="shared" si="10"/>
        <v>0</v>
      </c>
      <c r="AK14" s="187"/>
      <c r="AL14" s="34" t="s">
        <v>39</v>
      </c>
      <c r="AM14" s="46">
        <v>0</v>
      </c>
      <c r="AN14" s="46">
        <f t="shared" si="11"/>
        <v>0</v>
      </c>
      <c r="AO14" s="47">
        <f t="shared" si="12"/>
        <v>0</v>
      </c>
    </row>
    <row r="15" spans="1:41" ht="15" thickBot="1">
      <c r="A15" s="187"/>
      <c r="B15" s="46" t="s">
        <v>40</v>
      </c>
      <c r="C15" s="46">
        <v>0</v>
      </c>
      <c r="D15" s="46">
        <f t="shared" si="0"/>
        <v>0</v>
      </c>
      <c r="E15" s="47">
        <f t="shared" si="1"/>
        <v>0</v>
      </c>
      <c r="G15" s="187"/>
      <c r="H15" s="46" t="s">
        <v>40</v>
      </c>
      <c r="I15" s="46">
        <v>50</v>
      </c>
      <c r="J15" s="46">
        <f t="shared" si="2"/>
        <v>7.5</v>
      </c>
      <c r="K15" s="47">
        <f t="shared" si="3"/>
        <v>57.5</v>
      </c>
      <c r="M15" s="187"/>
      <c r="N15" s="34" t="s">
        <v>40</v>
      </c>
      <c r="O15" s="46">
        <v>0</v>
      </c>
      <c r="P15" s="46">
        <f t="shared" si="4"/>
        <v>0</v>
      </c>
      <c r="Q15" s="47">
        <f t="shared" si="5"/>
        <v>0</v>
      </c>
      <c r="S15" s="187"/>
      <c r="T15" s="34" t="s">
        <v>40</v>
      </c>
      <c r="U15" s="46">
        <v>0</v>
      </c>
      <c r="V15" s="46">
        <f t="shared" si="6"/>
        <v>0</v>
      </c>
      <c r="W15" s="47">
        <f t="shared" si="7"/>
        <v>0</v>
      </c>
      <c r="Y15" s="187"/>
      <c r="Z15" s="34" t="s">
        <v>40</v>
      </c>
      <c r="AA15" s="46">
        <v>0</v>
      </c>
      <c r="AB15" s="46">
        <f t="shared" si="13"/>
        <v>0</v>
      </c>
      <c r="AC15" s="47">
        <f t="shared" si="8"/>
        <v>0</v>
      </c>
      <c r="AE15" s="187"/>
      <c r="AF15" s="34" t="s">
        <v>40</v>
      </c>
      <c r="AG15" s="46">
        <v>261</v>
      </c>
      <c r="AH15" s="46">
        <f t="shared" si="9"/>
        <v>39.15</v>
      </c>
      <c r="AI15" s="47">
        <f t="shared" si="10"/>
        <v>300.15</v>
      </c>
      <c r="AK15" s="187"/>
      <c r="AL15" s="34" t="s">
        <v>40</v>
      </c>
      <c r="AM15" s="46">
        <v>0</v>
      </c>
      <c r="AN15" s="46">
        <f t="shared" si="11"/>
        <v>0</v>
      </c>
      <c r="AO15" s="47">
        <f t="shared" si="12"/>
        <v>0</v>
      </c>
    </row>
    <row r="16" spans="1:42" ht="15" thickBot="1">
      <c r="A16" s="187"/>
      <c r="B16" s="46" t="s">
        <v>41</v>
      </c>
      <c r="C16" s="46">
        <v>0</v>
      </c>
      <c r="D16" s="46">
        <f t="shared" si="0"/>
        <v>0</v>
      </c>
      <c r="E16" s="47">
        <f t="shared" si="1"/>
        <v>0</v>
      </c>
      <c r="G16" s="187"/>
      <c r="H16" s="46" t="s">
        <v>41</v>
      </c>
      <c r="I16" s="46">
        <v>50</v>
      </c>
      <c r="J16" s="46">
        <f t="shared" si="2"/>
        <v>7.5</v>
      </c>
      <c r="K16" s="47">
        <f t="shared" si="3"/>
        <v>57.5</v>
      </c>
      <c r="M16" s="187"/>
      <c r="N16" s="34" t="s">
        <v>41</v>
      </c>
      <c r="O16" s="46">
        <v>100</v>
      </c>
      <c r="P16" s="46">
        <f t="shared" si="4"/>
        <v>15</v>
      </c>
      <c r="Q16" s="47">
        <f t="shared" si="5"/>
        <v>115</v>
      </c>
      <c r="S16" s="187"/>
      <c r="T16" s="34" t="s">
        <v>41</v>
      </c>
      <c r="U16" s="46">
        <v>100</v>
      </c>
      <c r="V16" s="46">
        <f t="shared" si="6"/>
        <v>15</v>
      </c>
      <c r="W16" s="47">
        <f t="shared" si="7"/>
        <v>115</v>
      </c>
      <c r="Y16" s="187"/>
      <c r="Z16" s="34" t="s">
        <v>41</v>
      </c>
      <c r="AA16" s="46">
        <v>50</v>
      </c>
      <c r="AB16" s="46">
        <f t="shared" si="13"/>
        <v>7.5</v>
      </c>
      <c r="AC16" s="47">
        <f t="shared" si="8"/>
        <v>57.5</v>
      </c>
      <c r="AE16" s="187"/>
      <c r="AF16" s="34" t="s">
        <v>41</v>
      </c>
      <c r="AG16" s="46">
        <v>0</v>
      </c>
      <c r="AH16" s="46">
        <f t="shared" si="9"/>
        <v>0</v>
      </c>
      <c r="AI16" s="47">
        <f t="shared" si="10"/>
        <v>0</v>
      </c>
      <c r="AK16" s="187"/>
      <c r="AL16" s="34" t="s">
        <v>41</v>
      </c>
      <c r="AM16" s="46">
        <v>0</v>
      </c>
      <c r="AN16" s="46">
        <f t="shared" si="11"/>
        <v>0</v>
      </c>
      <c r="AO16" s="47">
        <f t="shared" si="12"/>
        <v>0</v>
      </c>
      <c r="AP16" t="s">
        <v>5</v>
      </c>
    </row>
    <row r="17" spans="1:41" ht="29.25" thickBot="1">
      <c r="A17" s="188"/>
      <c r="B17" s="48" t="s">
        <v>42</v>
      </c>
      <c r="C17" s="48">
        <v>0</v>
      </c>
      <c r="D17" s="46">
        <f t="shared" si="0"/>
        <v>0</v>
      </c>
      <c r="E17" s="47">
        <f t="shared" si="1"/>
        <v>0</v>
      </c>
      <c r="G17" s="188"/>
      <c r="H17" s="48" t="s">
        <v>42</v>
      </c>
      <c r="I17" s="48">
        <v>0</v>
      </c>
      <c r="J17" s="46">
        <f t="shared" si="2"/>
        <v>0</v>
      </c>
      <c r="K17" s="47">
        <f t="shared" si="3"/>
        <v>0</v>
      </c>
      <c r="M17" s="188"/>
      <c r="N17" s="35" t="s">
        <v>42</v>
      </c>
      <c r="O17" s="48">
        <v>0</v>
      </c>
      <c r="P17" s="46">
        <f t="shared" si="4"/>
        <v>0</v>
      </c>
      <c r="Q17" s="47">
        <f t="shared" si="5"/>
        <v>0</v>
      </c>
      <c r="S17" s="188"/>
      <c r="T17" s="35" t="s">
        <v>42</v>
      </c>
      <c r="U17" s="48">
        <v>0</v>
      </c>
      <c r="V17" s="46">
        <f t="shared" si="6"/>
        <v>0</v>
      </c>
      <c r="W17" s="47">
        <f t="shared" si="7"/>
        <v>0</v>
      </c>
      <c r="Y17" s="188"/>
      <c r="Z17" s="35" t="s">
        <v>42</v>
      </c>
      <c r="AA17" s="48">
        <v>0</v>
      </c>
      <c r="AB17" s="46">
        <f t="shared" si="13"/>
        <v>0</v>
      </c>
      <c r="AC17" s="47">
        <f t="shared" si="8"/>
        <v>0</v>
      </c>
      <c r="AE17" s="188"/>
      <c r="AF17" s="35" t="s">
        <v>42</v>
      </c>
      <c r="AG17" s="48">
        <v>0</v>
      </c>
      <c r="AH17" s="46">
        <f t="shared" si="9"/>
        <v>0</v>
      </c>
      <c r="AI17" s="47">
        <f t="shared" si="10"/>
        <v>0</v>
      </c>
      <c r="AK17" s="188"/>
      <c r="AL17" s="35" t="s">
        <v>42</v>
      </c>
      <c r="AM17" s="48">
        <v>0</v>
      </c>
      <c r="AN17" s="46">
        <f t="shared" si="11"/>
        <v>0</v>
      </c>
      <c r="AO17" s="47">
        <f t="shared" si="12"/>
        <v>0</v>
      </c>
    </row>
    <row r="18" spans="1:41" ht="16.5" thickBot="1" thickTop="1">
      <c r="A18" s="189" t="s">
        <v>44</v>
      </c>
      <c r="B18" s="190"/>
      <c r="C18" s="49">
        <f>SUM(C6:C17)</f>
        <v>3000173.91</v>
      </c>
      <c r="D18" s="49">
        <f>SUM(D6:D17)</f>
        <v>120026.08649999999</v>
      </c>
      <c r="E18" s="49">
        <f>SUM(E6:E17)</f>
        <v>200.0555</v>
      </c>
      <c r="G18" s="189" t="s">
        <v>44</v>
      </c>
      <c r="H18" s="190"/>
      <c r="I18" s="49">
        <f>SUM(I6:I17)</f>
        <v>3000385</v>
      </c>
      <c r="J18" s="49">
        <f>SUM(J6:J17)</f>
        <v>57.75</v>
      </c>
      <c r="K18" s="49">
        <f>SUM(K6:K17)</f>
        <v>120339.25</v>
      </c>
      <c r="M18" s="189" t="s">
        <v>44</v>
      </c>
      <c r="N18" s="190"/>
      <c r="O18" s="49">
        <f>SUM(O6:O17)</f>
        <v>720</v>
      </c>
      <c r="P18" s="49">
        <f>SUM(P6:P17)</f>
        <v>108</v>
      </c>
      <c r="Q18" s="49">
        <f>SUM(Q6:Q17)</f>
        <v>828</v>
      </c>
      <c r="S18" s="189" t="s">
        <v>44</v>
      </c>
      <c r="T18" s="190"/>
      <c r="U18" s="49">
        <f>SUM(U6:U17)</f>
        <v>1200</v>
      </c>
      <c r="V18" s="49">
        <f>SUM(V6:V17)</f>
        <v>180</v>
      </c>
      <c r="W18" s="49">
        <f>SUM(W6:W17)</f>
        <v>1380</v>
      </c>
      <c r="Y18" s="189" t="s">
        <v>44</v>
      </c>
      <c r="Z18" s="190"/>
      <c r="AA18" s="49">
        <f>SUM(AA6:AA17)</f>
        <v>845.4300000000001</v>
      </c>
      <c r="AB18" s="60">
        <f>SUM(AB6:AB17)</f>
        <v>34.564499999999995</v>
      </c>
      <c r="AC18" s="60">
        <f>SUM(AC6:AC17)</f>
        <v>879.9945</v>
      </c>
      <c r="AE18" s="189" t="s">
        <v>44</v>
      </c>
      <c r="AF18" s="190"/>
      <c r="AG18" s="49">
        <f>SUM(AG6:AG17)</f>
        <v>2489</v>
      </c>
      <c r="AH18" s="49">
        <f>SUM(AH6:AH17)</f>
        <v>373.34999999999997</v>
      </c>
      <c r="AI18" s="49">
        <f>SUM(AI6:AI17)</f>
        <v>2862.35</v>
      </c>
      <c r="AK18" s="189" t="s">
        <v>44</v>
      </c>
      <c r="AL18" s="190"/>
      <c r="AM18" s="49">
        <f>SUM(AM6:AM17)</f>
        <v>680</v>
      </c>
      <c r="AN18" s="49">
        <f>SUM(AN6:AN17)</f>
        <v>34.5</v>
      </c>
      <c r="AO18" s="66">
        <f>SUM(AO6:AO17)</f>
        <v>714.5</v>
      </c>
    </row>
    <row r="19" spans="1:41" ht="52.5" customHeight="1" thickBot="1" thickTop="1">
      <c r="A19" s="191" t="s">
        <v>29</v>
      </c>
      <c r="B19" s="192"/>
      <c r="C19" s="192"/>
      <c r="D19" s="192"/>
      <c r="E19" s="193"/>
      <c r="G19" s="191" t="s">
        <v>29</v>
      </c>
      <c r="H19" s="192"/>
      <c r="I19" s="192"/>
      <c r="J19" s="192"/>
      <c r="K19" s="193"/>
      <c r="M19" s="191" t="s">
        <v>29</v>
      </c>
      <c r="N19" s="192"/>
      <c r="O19" s="192"/>
      <c r="P19" s="192"/>
      <c r="Q19" s="193"/>
      <c r="S19" s="191" t="s">
        <v>29</v>
      </c>
      <c r="T19" s="192"/>
      <c r="U19" s="192"/>
      <c r="V19" s="192"/>
      <c r="W19" s="193"/>
      <c r="Y19" s="191" t="s">
        <v>29</v>
      </c>
      <c r="Z19" s="192"/>
      <c r="AA19" s="192"/>
      <c r="AB19" s="192"/>
      <c r="AC19" s="193"/>
      <c r="AE19" s="191" t="s">
        <v>29</v>
      </c>
      <c r="AF19" s="192"/>
      <c r="AG19" s="192"/>
      <c r="AH19" s="192"/>
      <c r="AI19" s="193"/>
      <c r="AK19" s="191" t="s">
        <v>29</v>
      </c>
      <c r="AL19" s="192"/>
      <c r="AM19" s="192"/>
      <c r="AN19" s="192"/>
      <c r="AO19" s="193"/>
    </row>
    <row r="20" spans="1:41" ht="19.5" thickBot="1" thickTop="1">
      <c r="A20" s="165" t="s">
        <v>45</v>
      </c>
      <c r="B20" s="166"/>
      <c r="C20" s="166"/>
      <c r="D20" s="166"/>
      <c r="E20" s="167"/>
      <c r="G20" s="165" t="s">
        <v>45</v>
      </c>
      <c r="H20" s="166"/>
      <c r="I20" s="166"/>
      <c r="J20" s="166"/>
      <c r="K20" s="167"/>
      <c r="M20" s="165" t="s">
        <v>45</v>
      </c>
      <c r="N20" s="166"/>
      <c r="O20" s="166"/>
      <c r="P20" s="166"/>
      <c r="Q20" s="167"/>
      <c r="S20" s="165" t="s">
        <v>45</v>
      </c>
      <c r="T20" s="166"/>
      <c r="U20" s="166"/>
      <c r="V20" s="166"/>
      <c r="W20" s="167"/>
      <c r="Y20" s="165" t="s">
        <v>45</v>
      </c>
      <c r="Z20" s="166"/>
      <c r="AA20" s="166"/>
      <c r="AB20" s="166"/>
      <c r="AC20" s="167"/>
      <c r="AE20" s="165" t="s">
        <v>45</v>
      </c>
      <c r="AF20" s="166"/>
      <c r="AG20" s="166"/>
      <c r="AH20" s="166"/>
      <c r="AI20" s="167"/>
      <c r="AK20" s="165" t="s">
        <v>45</v>
      </c>
      <c r="AL20" s="166"/>
      <c r="AM20" s="166"/>
      <c r="AN20" s="166"/>
      <c r="AO20" s="167"/>
    </row>
    <row r="21" spans="1:41" ht="73.5" thickBot="1" thickTop="1">
      <c r="A21" s="182" t="s">
        <v>31</v>
      </c>
      <c r="B21" s="205"/>
      <c r="C21" s="44">
        <v>3000000</v>
      </c>
      <c r="D21" s="44">
        <f>B21*C21</f>
        <v>0</v>
      </c>
      <c r="E21" s="95">
        <v>0.08</v>
      </c>
      <c r="F21" s="44">
        <v>3000000</v>
      </c>
      <c r="G21" s="182">
        <f>E21*F21</f>
        <v>240000</v>
      </c>
      <c r="H21" s="204"/>
      <c r="I21" s="44">
        <v>3000000</v>
      </c>
      <c r="J21" s="44">
        <f>H21*I21</f>
        <v>0</v>
      </c>
      <c r="K21" s="45">
        <f>D21+G21+J21</f>
        <v>240000</v>
      </c>
      <c r="M21" s="182" t="s">
        <v>31</v>
      </c>
      <c r="N21" s="183"/>
      <c r="O21" s="44" t="s">
        <v>46</v>
      </c>
      <c r="P21" s="44" t="s">
        <v>33</v>
      </c>
      <c r="Q21" s="45" t="s">
        <v>47</v>
      </c>
      <c r="S21" s="182" t="s">
        <v>31</v>
      </c>
      <c r="T21" s="183"/>
      <c r="U21" s="44" t="s">
        <v>46</v>
      </c>
      <c r="V21" s="44" t="s">
        <v>33</v>
      </c>
      <c r="W21" s="45" t="s">
        <v>47</v>
      </c>
      <c r="Y21" s="182" t="s">
        <v>31</v>
      </c>
      <c r="Z21" s="183"/>
      <c r="AA21" s="44" t="s">
        <v>46</v>
      </c>
      <c r="AB21" s="44" t="s">
        <v>33</v>
      </c>
      <c r="AC21" s="45" t="s">
        <v>47</v>
      </c>
      <c r="AE21" s="182" t="s">
        <v>31</v>
      </c>
      <c r="AF21" s="183"/>
      <c r="AG21" s="44" t="s">
        <v>46</v>
      </c>
      <c r="AH21" s="44" t="s">
        <v>33</v>
      </c>
      <c r="AI21" s="45" t="s">
        <v>47</v>
      </c>
      <c r="AK21" s="182" t="s">
        <v>31</v>
      </c>
      <c r="AL21" s="183"/>
      <c r="AM21" s="44" t="s">
        <v>46</v>
      </c>
      <c r="AN21" s="44" t="s">
        <v>33</v>
      </c>
      <c r="AO21" s="45" t="s">
        <v>47</v>
      </c>
    </row>
    <row r="22" spans="1:41" ht="15.75" thickBot="1" thickTop="1">
      <c r="A22" s="186" t="s">
        <v>35</v>
      </c>
      <c r="B22" s="46" t="s">
        <v>36</v>
      </c>
      <c r="C22" s="46">
        <v>0</v>
      </c>
      <c r="D22" s="46">
        <f>PRODUCT(C22*0.15)</f>
        <v>0</v>
      </c>
      <c r="E22" s="47">
        <f>SUM(C22:D22)</f>
        <v>0</v>
      </c>
      <c r="G22" s="186" t="s">
        <v>35</v>
      </c>
      <c r="H22" s="46" t="s">
        <v>36</v>
      </c>
      <c r="I22" s="46">
        <v>80</v>
      </c>
      <c r="J22" s="46">
        <f>PRODUCT(I22*0.15)</f>
        <v>12</v>
      </c>
      <c r="K22" s="47">
        <f>SUM(I22:J22)</f>
        <v>92</v>
      </c>
      <c r="M22" s="186" t="s">
        <v>35</v>
      </c>
      <c r="N22" s="34" t="s">
        <v>36</v>
      </c>
      <c r="O22" s="46">
        <v>200</v>
      </c>
      <c r="P22" s="46">
        <f>PRODUCT(O22*0.15)</f>
        <v>30</v>
      </c>
      <c r="Q22" s="47">
        <f>SUM(O22:P22)</f>
        <v>230</v>
      </c>
      <c r="S22" s="186" t="s">
        <v>35</v>
      </c>
      <c r="T22" s="34" t="s">
        <v>36</v>
      </c>
      <c r="U22" s="46">
        <v>200</v>
      </c>
      <c r="V22" s="46">
        <f>PRODUCT(U22*0.15)</f>
        <v>30</v>
      </c>
      <c r="W22" s="47">
        <f>SUM(U22:V22)</f>
        <v>230</v>
      </c>
      <c r="Y22" s="186" t="s">
        <v>35</v>
      </c>
      <c r="Z22" s="34" t="s">
        <v>36</v>
      </c>
      <c r="AA22" s="46">
        <v>100</v>
      </c>
      <c r="AB22" s="59">
        <v>0</v>
      </c>
      <c r="AC22" s="64">
        <f>SUM(AA22:AB22)</f>
        <v>100</v>
      </c>
      <c r="AD22" s="65" t="s">
        <v>95</v>
      </c>
      <c r="AE22" s="186" t="s">
        <v>35</v>
      </c>
      <c r="AF22" s="34" t="s">
        <v>36</v>
      </c>
      <c r="AG22" s="46">
        <v>167</v>
      </c>
      <c r="AH22" s="46">
        <f>PRODUCT(AG22*0.15)</f>
        <v>25.05</v>
      </c>
      <c r="AI22" s="47">
        <f>SUM(AG22:AH22)</f>
        <v>192.05</v>
      </c>
      <c r="AK22" s="186" t="s">
        <v>35</v>
      </c>
      <c r="AL22" s="34" t="s">
        <v>36</v>
      </c>
      <c r="AM22" s="46">
        <v>120</v>
      </c>
      <c r="AN22" s="59">
        <v>0</v>
      </c>
      <c r="AO22" s="47">
        <f>SUM(AM22:AN22)</f>
        <v>120</v>
      </c>
    </row>
    <row r="23" spans="1:41" ht="15" thickBot="1">
      <c r="A23" s="187"/>
      <c r="B23" s="46" t="s">
        <v>48</v>
      </c>
      <c r="C23" s="46">
        <v>0</v>
      </c>
      <c r="D23" s="46">
        <f aca="true" t="shared" si="14" ref="D23:D33">PRODUCT(C23*0.15)</f>
        <v>0</v>
      </c>
      <c r="E23" s="47">
        <f aca="true" t="shared" si="15" ref="E23:E33">SUM(C23:D23)</f>
        <v>0</v>
      </c>
      <c r="G23" s="187"/>
      <c r="H23" s="46" t="s">
        <v>48</v>
      </c>
      <c r="I23" s="46">
        <v>50</v>
      </c>
      <c r="J23" s="46">
        <f aca="true" t="shared" si="16" ref="J23:J33">PRODUCT(I23*0.15)</f>
        <v>7.5</v>
      </c>
      <c r="K23" s="47">
        <f aca="true" t="shared" si="17" ref="K23:K33">SUM(I23:J23)</f>
        <v>57.5</v>
      </c>
      <c r="M23" s="187"/>
      <c r="N23" s="34" t="s">
        <v>48</v>
      </c>
      <c r="O23" s="46">
        <v>200</v>
      </c>
      <c r="P23" s="46">
        <f aca="true" t="shared" si="18" ref="P23:P33">PRODUCT(O23*0.15)</f>
        <v>30</v>
      </c>
      <c r="Q23" s="47">
        <f aca="true" t="shared" si="19" ref="Q23:Q33">SUM(O23:P23)</f>
        <v>230</v>
      </c>
      <c r="S23" s="187"/>
      <c r="T23" s="34" t="s">
        <v>48</v>
      </c>
      <c r="U23" s="46">
        <v>200</v>
      </c>
      <c r="V23" s="46">
        <f aca="true" t="shared" si="20" ref="V23:V33">PRODUCT(U23*0.15)</f>
        <v>30</v>
      </c>
      <c r="W23" s="47">
        <f aca="true" t="shared" si="21" ref="W23:W33">SUM(U23:V23)</f>
        <v>230</v>
      </c>
      <c r="Y23" s="187"/>
      <c r="Z23" s="34" t="s">
        <v>48</v>
      </c>
      <c r="AA23" s="46">
        <v>0</v>
      </c>
      <c r="AB23" s="46">
        <f aca="true" t="shared" si="22" ref="AB23:AB33">PRODUCT(AA23*0.15)</f>
        <v>0</v>
      </c>
      <c r="AC23" s="47">
        <f aca="true" t="shared" si="23" ref="AC23:AC33">SUM(AA23:AB23)</f>
        <v>0</v>
      </c>
      <c r="AE23" s="187"/>
      <c r="AF23" s="34" t="s">
        <v>48</v>
      </c>
      <c r="AG23" s="46">
        <v>0</v>
      </c>
      <c r="AH23" s="46">
        <f aca="true" t="shared" si="24" ref="AH23:AH33">PRODUCT(AG23*0.15)</f>
        <v>0</v>
      </c>
      <c r="AI23" s="47">
        <f aca="true" t="shared" si="25" ref="AI23:AI33">SUM(AG23:AH23)</f>
        <v>0</v>
      </c>
      <c r="AK23" s="187"/>
      <c r="AL23" s="34" t="s">
        <v>48</v>
      </c>
      <c r="AM23" s="46">
        <v>60</v>
      </c>
      <c r="AN23" s="59">
        <v>0</v>
      </c>
      <c r="AO23" s="47">
        <f aca="true" t="shared" si="26" ref="AO23:AO33">SUM(AM23:AN23)</f>
        <v>60</v>
      </c>
    </row>
    <row r="24" spans="1:41" ht="15" thickBot="1">
      <c r="A24" s="187"/>
      <c r="B24" s="46" t="s">
        <v>49</v>
      </c>
      <c r="C24" s="46">
        <v>39.13</v>
      </c>
      <c r="D24" s="46">
        <f t="shared" si="14"/>
        <v>5.8695</v>
      </c>
      <c r="E24" s="47">
        <f t="shared" si="15"/>
        <v>44.999500000000005</v>
      </c>
      <c r="G24" s="187"/>
      <c r="H24" s="46" t="s">
        <v>49</v>
      </c>
      <c r="I24" s="46" t="s">
        <v>89</v>
      </c>
      <c r="J24" s="46"/>
      <c r="K24" s="47"/>
      <c r="M24" s="187"/>
      <c r="N24" s="34" t="s">
        <v>49</v>
      </c>
      <c r="O24" s="46">
        <v>0</v>
      </c>
      <c r="P24" s="46">
        <f t="shared" si="18"/>
        <v>0</v>
      </c>
      <c r="Q24" s="47">
        <f t="shared" si="19"/>
        <v>0</v>
      </c>
      <c r="S24" s="187"/>
      <c r="T24" s="34" t="s">
        <v>49</v>
      </c>
      <c r="U24" s="46">
        <v>0</v>
      </c>
      <c r="V24" s="46">
        <f t="shared" si="20"/>
        <v>0</v>
      </c>
      <c r="W24" s="47">
        <f t="shared" si="21"/>
        <v>0</v>
      </c>
      <c r="Y24" s="187"/>
      <c r="Z24" s="34" t="s">
        <v>49</v>
      </c>
      <c r="AA24" s="46">
        <v>0</v>
      </c>
      <c r="AB24" s="46">
        <f t="shared" si="22"/>
        <v>0</v>
      </c>
      <c r="AC24" s="47">
        <f t="shared" si="23"/>
        <v>0</v>
      </c>
      <c r="AE24" s="187"/>
      <c r="AF24" s="34" t="s">
        <v>49</v>
      </c>
      <c r="AG24" s="46">
        <v>0</v>
      </c>
      <c r="AH24" s="46">
        <f t="shared" si="24"/>
        <v>0</v>
      </c>
      <c r="AI24" s="47">
        <f t="shared" si="25"/>
        <v>0</v>
      </c>
      <c r="AK24" s="187"/>
      <c r="AL24" s="34" t="s">
        <v>49</v>
      </c>
      <c r="AM24" s="46">
        <v>0</v>
      </c>
      <c r="AN24" s="67">
        <f aca="true" t="shared" si="27" ref="AN24:AN33">PRODUCT(AM24*0.15)</f>
        <v>0</v>
      </c>
      <c r="AO24" s="47">
        <f t="shared" si="26"/>
        <v>0</v>
      </c>
    </row>
    <row r="25" spans="1:41" ht="15" thickBot="1">
      <c r="A25" s="187"/>
      <c r="B25" s="46" t="s">
        <v>40</v>
      </c>
      <c r="C25" s="46">
        <v>0</v>
      </c>
      <c r="D25" s="46">
        <f t="shared" si="14"/>
        <v>0</v>
      </c>
      <c r="E25" s="47">
        <f t="shared" si="15"/>
        <v>0</v>
      </c>
      <c r="G25" s="187"/>
      <c r="H25" s="46" t="s">
        <v>40</v>
      </c>
      <c r="I25" s="46">
        <v>50</v>
      </c>
      <c r="J25" s="46">
        <f t="shared" si="16"/>
        <v>7.5</v>
      </c>
      <c r="K25" s="47">
        <f t="shared" si="17"/>
        <v>57.5</v>
      </c>
      <c r="M25" s="187"/>
      <c r="N25" s="34" t="s">
        <v>40</v>
      </c>
      <c r="O25" s="46">
        <v>0</v>
      </c>
      <c r="P25" s="46">
        <f t="shared" si="18"/>
        <v>0</v>
      </c>
      <c r="Q25" s="47">
        <f t="shared" si="19"/>
        <v>0</v>
      </c>
      <c r="S25" s="187"/>
      <c r="T25" s="34" t="s">
        <v>40</v>
      </c>
      <c r="U25" s="46">
        <v>0</v>
      </c>
      <c r="V25" s="46">
        <f t="shared" si="20"/>
        <v>0</v>
      </c>
      <c r="W25" s="47">
        <f t="shared" si="21"/>
        <v>0</v>
      </c>
      <c r="Y25" s="187"/>
      <c r="Z25" s="34" t="s">
        <v>40</v>
      </c>
      <c r="AA25" s="46">
        <v>0</v>
      </c>
      <c r="AB25" s="46">
        <f t="shared" si="22"/>
        <v>0</v>
      </c>
      <c r="AC25" s="47">
        <f t="shared" si="23"/>
        <v>0</v>
      </c>
      <c r="AE25" s="187"/>
      <c r="AF25" s="34" t="s">
        <v>40</v>
      </c>
      <c r="AG25" s="46">
        <v>295</v>
      </c>
      <c r="AH25" s="46">
        <f t="shared" si="24"/>
        <v>44.25</v>
      </c>
      <c r="AI25" s="47">
        <f t="shared" si="25"/>
        <v>339.25</v>
      </c>
      <c r="AK25" s="187"/>
      <c r="AL25" s="34" t="s">
        <v>40</v>
      </c>
      <c r="AM25" s="46">
        <v>60</v>
      </c>
      <c r="AN25" s="59">
        <v>0</v>
      </c>
      <c r="AO25" s="47">
        <f t="shared" si="26"/>
        <v>60</v>
      </c>
    </row>
    <row r="26" spans="1:41" ht="15" thickBot="1">
      <c r="A26" s="187"/>
      <c r="B26" s="46" t="s">
        <v>50</v>
      </c>
      <c r="C26" s="46">
        <v>0</v>
      </c>
      <c r="D26" s="46">
        <f t="shared" si="14"/>
        <v>0</v>
      </c>
      <c r="E26" s="47">
        <f t="shared" si="15"/>
        <v>0</v>
      </c>
      <c r="G26" s="187"/>
      <c r="H26" s="46" t="s">
        <v>50</v>
      </c>
      <c r="I26" s="46">
        <v>50</v>
      </c>
      <c r="J26" s="46">
        <f t="shared" si="16"/>
        <v>7.5</v>
      </c>
      <c r="K26" s="47">
        <f t="shared" si="17"/>
        <v>57.5</v>
      </c>
      <c r="M26" s="187"/>
      <c r="N26" s="34" t="s">
        <v>50</v>
      </c>
      <c r="O26" s="46">
        <v>60</v>
      </c>
      <c r="P26" s="46">
        <f t="shared" si="18"/>
        <v>9</v>
      </c>
      <c r="Q26" s="47">
        <f t="shared" si="19"/>
        <v>69</v>
      </c>
      <c r="S26" s="187"/>
      <c r="T26" s="34" t="s">
        <v>50</v>
      </c>
      <c r="U26" s="46">
        <v>115</v>
      </c>
      <c r="V26" s="46">
        <f t="shared" si="20"/>
        <v>17.25</v>
      </c>
      <c r="W26" s="47">
        <f t="shared" si="21"/>
        <v>132.25</v>
      </c>
      <c r="Y26" s="187"/>
      <c r="Z26" s="34" t="s">
        <v>50</v>
      </c>
      <c r="AA26" s="46">
        <v>50</v>
      </c>
      <c r="AB26" s="59">
        <v>0</v>
      </c>
      <c r="AC26" s="64">
        <f t="shared" si="23"/>
        <v>50</v>
      </c>
      <c r="AD26" s="65" t="s">
        <v>95</v>
      </c>
      <c r="AE26" s="187"/>
      <c r="AF26" s="34" t="s">
        <v>50</v>
      </c>
      <c r="AG26" s="46">
        <v>0</v>
      </c>
      <c r="AH26" s="46">
        <f t="shared" si="24"/>
        <v>0</v>
      </c>
      <c r="AI26" s="47">
        <f t="shared" si="25"/>
        <v>0</v>
      </c>
      <c r="AK26" s="187"/>
      <c r="AL26" s="34" t="s">
        <v>50</v>
      </c>
      <c r="AM26" s="46">
        <v>0</v>
      </c>
      <c r="AN26" s="46">
        <f t="shared" si="27"/>
        <v>0</v>
      </c>
      <c r="AO26" s="47">
        <f t="shared" si="26"/>
        <v>0</v>
      </c>
    </row>
    <row r="27" spans="1:41" ht="29.25" thickBot="1">
      <c r="A27" s="188"/>
      <c r="B27" s="48" t="s">
        <v>42</v>
      </c>
      <c r="C27" s="48">
        <v>0</v>
      </c>
      <c r="D27" s="46">
        <f t="shared" si="14"/>
        <v>0</v>
      </c>
      <c r="E27" s="47">
        <f t="shared" si="15"/>
        <v>0</v>
      </c>
      <c r="G27" s="188"/>
      <c r="H27" s="48" t="s">
        <v>42</v>
      </c>
      <c r="I27" s="48">
        <v>0</v>
      </c>
      <c r="J27" s="46">
        <f t="shared" si="16"/>
        <v>0</v>
      </c>
      <c r="K27" s="47">
        <f t="shared" si="17"/>
        <v>0</v>
      </c>
      <c r="M27" s="188"/>
      <c r="N27" s="35" t="s">
        <v>42</v>
      </c>
      <c r="O27" s="48">
        <v>0</v>
      </c>
      <c r="P27" s="46">
        <f t="shared" si="18"/>
        <v>0</v>
      </c>
      <c r="Q27" s="47">
        <f t="shared" si="19"/>
        <v>0</v>
      </c>
      <c r="S27" s="188"/>
      <c r="T27" s="35" t="s">
        <v>42</v>
      </c>
      <c r="U27" s="48">
        <v>0</v>
      </c>
      <c r="V27" s="46">
        <f t="shared" si="20"/>
        <v>0</v>
      </c>
      <c r="W27" s="47">
        <f t="shared" si="21"/>
        <v>0</v>
      </c>
      <c r="Y27" s="188"/>
      <c r="Z27" s="35" t="s">
        <v>42</v>
      </c>
      <c r="AA27" s="48">
        <v>0</v>
      </c>
      <c r="AB27" s="46">
        <f t="shared" si="22"/>
        <v>0</v>
      </c>
      <c r="AC27" s="47">
        <f t="shared" si="23"/>
        <v>0</v>
      </c>
      <c r="AE27" s="188"/>
      <c r="AF27" s="35" t="s">
        <v>42</v>
      </c>
      <c r="AG27" s="48">
        <v>0</v>
      </c>
      <c r="AH27" s="46">
        <f t="shared" si="24"/>
        <v>0</v>
      </c>
      <c r="AI27" s="47">
        <f t="shared" si="25"/>
        <v>0</v>
      </c>
      <c r="AK27" s="188"/>
      <c r="AL27" s="35" t="s">
        <v>42</v>
      </c>
      <c r="AM27" s="48">
        <v>0</v>
      </c>
      <c r="AN27" s="46">
        <f t="shared" si="27"/>
        <v>0</v>
      </c>
      <c r="AO27" s="47">
        <f t="shared" si="26"/>
        <v>0</v>
      </c>
    </row>
    <row r="28" spans="1:41" ht="15.75" thickBot="1" thickTop="1">
      <c r="A28" s="186" t="s">
        <v>43</v>
      </c>
      <c r="B28" s="46" t="s">
        <v>36</v>
      </c>
      <c r="C28" s="46">
        <v>0</v>
      </c>
      <c r="D28" s="46">
        <f t="shared" si="14"/>
        <v>0</v>
      </c>
      <c r="E28" s="47">
        <f t="shared" si="15"/>
        <v>0</v>
      </c>
      <c r="G28" s="186" t="s">
        <v>43</v>
      </c>
      <c r="H28" s="46" t="s">
        <v>36</v>
      </c>
      <c r="I28" s="46">
        <v>80</v>
      </c>
      <c r="J28" s="46">
        <f t="shared" si="16"/>
        <v>12</v>
      </c>
      <c r="K28" s="47">
        <f t="shared" si="17"/>
        <v>92</v>
      </c>
      <c r="M28" s="186" t="s">
        <v>43</v>
      </c>
      <c r="N28" s="34" t="s">
        <v>36</v>
      </c>
      <c r="O28" s="46">
        <v>100</v>
      </c>
      <c r="P28" s="46">
        <f t="shared" si="18"/>
        <v>15</v>
      </c>
      <c r="Q28" s="47">
        <f t="shared" si="19"/>
        <v>115</v>
      </c>
      <c r="S28" s="186" t="s">
        <v>43</v>
      </c>
      <c r="T28" s="34" t="s">
        <v>36</v>
      </c>
      <c r="U28" s="46">
        <v>120</v>
      </c>
      <c r="V28" s="46">
        <f t="shared" si="20"/>
        <v>18</v>
      </c>
      <c r="W28" s="47">
        <f t="shared" si="21"/>
        <v>138</v>
      </c>
      <c r="Y28" s="186" t="s">
        <v>43</v>
      </c>
      <c r="Z28" s="34" t="s">
        <v>36</v>
      </c>
      <c r="AA28" s="46">
        <v>86.95</v>
      </c>
      <c r="AB28" s="46">
        <f t="shared" si="22"/>
        <v>13.0425</v>
      </c>
      <c r="AC28" s="47">
        <f t="shared" si="23"/>
        <v>99.9925</v>
      </c>
      <c r="AE28" s="186" t="s">
        <v>43</v>
      </c>
      <c r="AF28" s="34" t="s">
        <v>36</v>
      </c>
      <c r="AG28" s="46">
        <v>130.5</v>
      </c>
      <c r="AH28" s="46">
        <f t="shared" si="24"/>
        <v>19.575</v>
      </c>
      <c r="AI28" s="47">
        <f t="shared" si="25"/>
        <v>150.075</v>
      </c>
      <c r="AK28" s="186" t="s">
        <v>43</v>
      </c>
      <c r="AL28" s="34" t="s">
        <v>36</v>
      </c>
      <c r="AM28" s="46">
        <v>120</v>
      </c>
      <c r="AN28" s="46">
        <f t="shared" si="27"/>
        <v>18</v>
      </c>
      <c r="AO28" s="47">
        <f t="shared" si="26"/>
        <v>138</v>
      </c>
    </row>
    <row r="29" spans="1:41" ht="18.75" thickBot="1">
      <c r="A29" s="187"/>
      <c r="B29" s="99">
        <v>0.08</v>
      </c>
      <c r="C29" s="44">
        <v>3000000</v>
      </c>
      <c r="D29" s="44">
        <f>B29*C29</f>
        <v>240000</v>
      </c>
      <c r="E29" s="107">
        <v>0.0836</v>
      </c>
      <c r="F29" s="44">
        <v>3000000</v>
      </c>
      <c r="G29" s="187"/>
      <c r="H29" s="105">
        <v>0.0873</v>
      </c>
      <c r="I29" s="44">
        <v>3000000</v>
      </c>
      <c r="J29" s="46">
        <f t="shared" si="16"/>
        <v>450000</v>
      </c>
      <c r="K29" s="45">
        <f>D29+G29+J29</f>
        <v>690000</v>
      </c>
      <c r="M29" s="187"/>
      <c r="N29" s="34" t="s">
        <v>48</v>
      </c>
      <c r="O29" s="46">
        <v>100</v>
      </c>
      <c r="P29" s="46">
        <f t="shared" si="18"/>
        <v>15</v>
      </c>
      <c r="Q29" s="47">
        <f t="shared" si="19"/>
        <v>115</v>
      </c>
      <c r="S29" s="187"/>
      <c r="T29" s="34" t="s">
        <v>48</v>
      </c>
      <c r="U29" s="46">
        <v>120</v>
      </c>
      <c r="V29" s="46">
        <f t="shared" si="20"/>
        <v>18</v>
      </c>
      <c r="W29" s="47">
        <f t="shared" si="21"/>
        <v>138</v>
      </c>
      <c r="Y29" s="187"/>
      <c r="Z29" s="34" t="s">
        <v>48</v>
      </c>
      <c r="AA29" s="46">
        <v>0</v>
      </c>
      <c r="AB29" s="46">
        <f t="shared" si="22"/>
        <v>0</v>
      </c>
      <c r="AC29" s="47">
        <f t="shared" si="23"/>
        <v>0</v>
      </c>
      <c r="AE29" s="187"/>
      <c r="AF29" s="34" t="s">
        <v>48</v>
      </c>
      <c r="AG29" s="46">
        <v>0</v>
      </c>
      <c r="AH29" s="46">
        <f t="shared" si="24"/>
        <v>0</v>
      </c>
      <c r="AI29" s="47">
        <f t="shared" si="25"/>
        <v>0</v>
      </c>
      <c r="AK29" s="187"/>
      <c r="AL29" s="34" t="s">
        <v>48</v>
      </c>
      <c r="AM29" s="46">
        <v>60</v>
      </c>
      <c r="AN29" s="46">
        <f t="shared" si="27"/>
        <v>9</v>
      </c>
      <c r="AO29" s="47">
        <f t="shared" si="26"/>
        <v>69</v>
      </c>
    </row>
    <row r="30" spans="1:41" ht="15" thickBot="1">
      <c r="A30" s="187"/>
      <c r="B30" s="46" t="s">
        <v>49</v>
      </c>
      <c r="C30" s="46">
        <v>17.39</v>
      </c>
      <c r="D30" s="46">
        <f t="shared" si="14"/>
        <v>2.6085</v>
      </c>
      <c r="E30" s="47">
        <f t="shared" si="15"/>
        <v>19.9985</v>
      </c>
      <c r="G30" s="187"/>
      <c r="H30" s="46" t="s">
        <v>49</v>
      </c>
      <c r="I30" s="46" t="s">
        <v>89</v>
      </c>
      <c r="J30" s="46"/>
      <c r="K30" s="47"/>
      <c r="M30" s="187"/>
      <c r="N30" s="34" t="s">
        <v>49</v>
      </c>
      <c r="O30" s="46">
        <v>0</v>
      </c>
      <c r="P30" s="46">
        <f t="shared" si="18"/>
        <v>0</v>
      </c>
      <c r="Q30" s="47">
        <f t="shared" si="19"/>
        <v>0</v>
      </c>
      <c r="S30" s="187"/>
      <c r="T30" s="34" t="s">
        <v>49</v>
      </c>
      <c r="U30" s="46">
        <v>0</v>
      </c>
      <c r="V30" s="46">
        <f t="shared" si="20"/>
        <v>0</v>
      </c>
      <c r="W30" s="47">
        <f t="shared" si="21"/>
        <v>0</v>
      </c>
      <c r="Y30" s="187"/>
      <c r="Z30" s="34" t="s">
        <v>49</v>
      </c>
      <c r="AA30" s="46">
        <v>0</v>
      </c>
      <c r="AB30" s="46">
        <f t="shared" si="22"/>
        <v>0</v>
      </c>
      <c r="AC30" s="47">
        <f t="shared" si="23"/>
        <v>0</v>
      </c>
      <c r="AE30" s="187"/>
      <c r="AF30" s="34" t="s">
        <v>49</v>
      </c>
      <c r="AG30" s="46">
        <v>0</v>
      </c>
      <c r="AH30" s="46">
        <f t="shared" si="24"/>
        <v>0</v>
      </c>
      <c r="AI30" s="47">
        <f t="shared" si="25"/>
        <v>0</v>
      </c>
      <c r="AK30" s="187"/>
      <c r="AL30" s="34" t="s">
        <v>49</v>
      </c>
      <c r="AM30" s="46">
        <v>0</v>
      </c>
      <c r="AN30" s="46">
        <f t="shared" si="27"/>
        <v>0</v>
      </c>
      <c r="AO30" s="47">
        <f t="shared" si="26"/>
        <v>0</v>
      </c>
    </row>
    <row r="31" spans="1:41" ht="15" thickBot="1">
      <c r="A31" s="187"/>
      <c r="B31" s="46" t="s">
        <v>40</v>
      </c>
      <c r="C31" s="46">
        <v>0</v>
      </c>
      <c r="D31" s="46">
        <f t="shared" si="14"/>
        <v>0</v>
      </c>
      <c r="E31" s="47">
        <f t="shared" si="15"/>
        <v>0</v>
      </c>
      <c r="G31" s="187"/>
      <c r="H31" s="46" t="s">
        <v>40</v>
      </c>
      <c r="I31" s="46">
        <v>50</v>
      </c>
      <c r="J31" s="46">
        <f t="shared" si="16"/>
        <v>7.5</v>
      </c>
      <c r="K31" s="47">
        <f t="shared" si="17"/>
        <v>57.5</v>
      </c>
      <c r="M31" s="187"/>
      <c r="N31" s="34" t="s">
        <v>40</v>
      </c>
      <c r="O31" s="46">
        <v>0</v>
      </c>
      <c r="P31" s="46">
        <f t="shared" si="18"/>
        <v>0</v>
      </c>
      <c r="Q31" s="47">
        <f t="shared" si="19"/>
        <v>0</v>
      </c>
      <c r="S31" s="187"/>
      <c r="T31" s="34" t="s">
        <v>40</v>
      </c>
      <c r="U31" s="46">
        <v>0</v>
      </c>
      <c r="V31" s="46">
        <f t="shared" si="20"/>
        <v>0</v>
      </c>
      <c r="W31" s="47">
        <f t="shared" si="21"/>
        <v>0</v>
      </c>
      <c r="Y31" s="187"/>
      <c r="Z31" s="34" t="s">
        <v>40</v>
      </c>
      <c r="AA31" s="46">
        <v>0</v>
      </c>
      <c r="AB31" s="46">
        <f t="shared" si="22"/>
        <v>0</v>
      </c>
      <c r="AC31" s="47">
        <f t="shared" si="23"/>
        <v>0</v>
      </c>
      <c r="AE31" s="187"/>
      <c r="AF31" s="34" t="s">
        <v>40</v>
      </c>
      <c r="AG31" s="46">
        <v>261</v>
      </c>
      <c r="AH31" s="46">
        <f t="shared" si="24"/>
        <v>39.15</v>
      </c>
      <c r="AI31" s="47">
        <f t="shared" si="25"/>
        <v>300.15</v>
      </c>
      <c r="AK31" s="187"/>
      <c r="AL31" s="34" t="s">
        <v>40</v>
      </c>
      <c r="AM31" s="46">
        <v>60</v>
      </c>
      <c r="AN31" s="46">
        <f t="shared" si="27"/>
        <v>9</v>
      </c>
      <c r="AO31" s="47">
        <f t="shared" si="26"/>
        <v>69</v>
      </c>
    </row>
    <row r="32" spans="1:41" ht="15" thickBot="1">
      <c r="A32" s="187"/>
      <c r="B32" s="46" t="s">
        <v>50</v>
      </c>
      <c r="C32" s="46">
        <v>0</v>
      </c>
      <c r="D32" s="46">
        <f t="shared" si="14"/>
        <v>0</v>
      </c>
      <c r="E32" s="47">
        <f t="shared" si="15"/>
        <v>0</v>
      </c>
      <c r="G32" s="187"/>
      <c r="H32" s="46" t="s">
        <v>50</v>
      </c>
      <c r="I32" s="46">
        <v>50</v>
      </c>
      <c r="J32" s="46">
        <f t="shared" si="16"/>
        <v>7.5</v>
      </c>
      <c r="K32" s="47">
        <f t="shared" si="17"/>
        <v>57.5</v>
      </c>
      <c r="M32" s="187"/>
      <c r="N32" s="34" t="s">
        <v>50</v>
      </c>
      <c r="O32" s="46">
        <v>50</v>
      </c>
      <c r="P32" s="46">
        <f t="shared" si="18"/>
        <v>7.5</v>
      </c>
      <c r="Q32" s="47">
        <f t="shared" si="19"/>
        <v>57.5</v>
      </c>
      <c r="S32" s="187"/>
      <c r="T32" s="34" t="s">
        <v>50</v>
      </c>
      <c r="U32" s="46">
        <v>115</v>
      </c>
      <c r="V32" s="46">
        <f t="shared" si="20"/>
        <v>17.25</v>
      </c>
      <c r="W32" s="47">
        <f t="shared" si="21"/>
        <v>132.25</v>
      </c>
      <c r="Y32" s="187"/>
      <c r="Z32" s="34" t="s">
        <v>50</v>
      </c>
      <c r="AA32" s="46">
        <v>43.48</v>
      </c>
      <c r="AB32" s="59">
        <f t="shared" si="22"/>
        <v>6.521999999999999</v>
      </c>
      <c r="AC32" s="47">
        <f t="shared" si="23"/>
        <v>50.001999999999995</v>
      </c>
      <c r="AE32" s="187"/>
      <c r="AF32" s="34" t="s">
        <v>50</v>
      </c>
      <c r="AG32" s="46">
        <v>0</v>
      </c>
      <c r="AH32" s="46">
        <f t="shared" si="24"/>
        <v>0</v>
      </c>
      <c r="AI32" s="47">
        <f t="shared" si="25"/>
        <v>0</v>
      </c>
      <c r="AK32" s="187"/>
      <c r="AL32" s="34" t="s">
        <v>50</v>
      </c>
      <c r="AM32" s="46">
        <v>0</v>
      </c>
      <c r="AN32" s="46">
        <f t="shared" si="27"/>
        <v>0</v>
      </c>
      <c r="AO32" s="47">
        <f t="shared" si="26"/>
        <v>0</v>
      </c>
    </row>
    <row r="33" spans="1:41" ht="29.25" thickBot="1">
      <c r="A33" s="188"/>
      <c r="B33" s="48" t="s">
        <v>42</v>
      </c>
      <c r="C33" s="48">
        <v>0</v>
      </c>
      <c r="D33" s="46">
        <f t="shared" si="14"/>
        <v>0</v>
      </c>
      <c r="E33" s="47">
        <f t="shared" si="15"/>
        <v>0</v>
      </c>
      <c r="G33" s="188"/>
      <c r="H33" s="48" t="s">
        <v>42</v>
      </c>
      <c r="I33" s="48">
        <v>0</v>
      </c>
      <c r="J33" s="46">
        <f t="shared" si="16"/>
        <v>0</v>
      </c>
      <c r="K33" s="47">
        <f t="shared" si="17"/>
        <v>0</v>
      </c>
      <c r="M33" s="188"/>
      <c r="N33" s="35" t="s">
        <v>42</v>
      </c>
      <c r="O33" s="48">
        <v>0</v>
      </c>
      <c r="P33" s="46">
        <f t="shared" si="18"/>
        <v>0</v>
      </c>
      <c r="Q33" s="47">
        <f t="shared" si="19"/>
        <v>0</v>
      </c>
      <c r="S33" s="188"/>
      <c r="T33" s="35" t="s">
        <v>42</v>
      </c>
      <c r="U33" s="48">
        <v>0</v>
      </c>
      <c r="V33" s="46">
        <f t="shared" si="20"/>
        <v>0</v>
      </c>
      <c r="W33" s="47">
        <f t="shared" si="21"/>
        <v>0</v>
      </c>
      <c r="Y33" s="188"/>
      <c r="Z33" s="35" t="s">
        <v>42</v>
      </c>
      <c r="AA33" s="48">
        <v>0</v>
      </c>
      <c r="AB33" s="46">
        <f t="shared" si="22"/>
        <v>0</v>
      </c>
      <c r="AC33" s="47">
        <f t="shared" si="23"/>
        <v>0</v>
      </c>
      <c r="AE33" s="188"/>
      <c r="AF33" s="35" t="s">
        <v>42</v>
      </c>
      <c r="AG33" s="48">
        <v>0</v>
      </c>
      <c r="AH33" s="46">
        <f t="shared" si="24"/>
        <v>0</v>
      </c>
      <c r="AI33" s="47">
        <f t="shared" si="25"/>
        <v>0</v>
      </c>
      <c r="AK33" s="188"/>
      <c r="AL33" s="35" t="s">
        <v>42</v>
      </c>
      <c r="AM33" s="48">
        <v>0</v>
      </c>
      <c r="AN33" s="46">
        <f t="shared" si="27"/>
        <v>0</v>
      </c>
      <c r="AO33" s="47">
        <f t="shared" si="26"/>
        <v>0</v>
      </c>
    </row>
    <row r="34" spans="1:41" ht="16.5" thickBot="1" thickTop="1">
      <c r="A34" s="189" t="s">
        <v>44</v>
      </c>
      <c r="B34" s="190"/>
      <c r="C34" s="49">
        <f>SUM(C22:C33)</f>
        <v>3000056.52</v>
      </c>
      <c r="D34" s="49">
        <f>SUM(D22:D33)</f>
        <v>240008.478</v>
      </c>
      <c r="E34" s="49">
        <f>SUM(E22:E33)</f>
        <v>65.08160000000001</v>
      </c>
      <c r="G34" s="189" t="s">
        <v>44</v>
      </c>
      <c r="H34" s="190"/>
      <c r="I34" s="49">
        <f>SUM(I22:I33)</f>
        <v>3000410</v>
      </c>
      <c r="J34" s="49">
        <f>SUM(J22:J33)</f>
        <v>450061.5</v>
      </c>
      <c r="K34" s="49">
        <f>SUM(K22:K33)</f>
        <v>690471.5</v>
      </c>
      <c r="M34" s="189" t="s">
        <v>44</v>
      </c>
      <c r="N34" s="190"/>
      <c r="O34" s="49">
        <f>SUM(O22:O33)</f>
        <v>710</v>
      </c>
      <c r="P34" s="49">
        <f>SUM(P22:P33)</f>
        <v>106.5</v>
      </c>
      <c r="Q34" s="49">
        <f>SUM(Q22:Q33)</f>
        <v>816.5</v>
      </c>
      <c r="S34" s="189" t="s">
        <v>44</v>
      </c>
      <c r="T34" s="190"/>
      <c r="U34" s="49">
        <f>SUM(U22:U33)</f>
        <v>870</v>
      </c>
      <c r="V34" s="49">
        <f>SUM(V22:V33)</f>
        <v>130.5</v>
      </c>
      <c r="W34" s="49">
        <f>SUM(W22:W33)</f>
        <v>1000.5</v>
      </c>
      <c r="Y34" s="189" t="s">
        <v>44</v>
      </c>
      <c r="Z34" s="190"/>
      <c r="AA34" s="49">
        <f>SUM(AA22:AA33)</f>
        <v>280.43</v>
      </c>
      <c r="AB34" s="60">
        <f>SUM(AB22:AB33)</f>
        <v>19.5645</v>
      </c>
      <c r="AC34" s="60">
        <f>SUM(AC22:AC33)</f>
        <v>299.9945</v>
      </c>
      <c r="AE34" s="189" t="s">
        <v>44</v>
      </c>
      <c r="AF34" s="190"/>
      <c r="AG34" s="49">
        <f>SUM(AG22:AG33)</f>
        <v>853.5</v>
      </c>
      <c r="AH34" s="49">
        <f>SUM(AH22:AH33)</f>
        <v>128.025</v>
      </c>
      <c r="AI34" s="49">
        <f>SUM(AI22:AI33)</f>
        <v>981.525</v>
      </c>
      <c r="AK34" s="189" t="s">
        <v>44</v>
      </c>
      <c r="AL34" s="190"/>
      <c r="AM34" s="49">
        <f>SUM(AM22:AM33)</f>
        <v>480</v>
      </c>
      <c r="AN34" s="49">
        <f>SUM(AN22:AN33)</f>
        <v>36</v>
      </c>
      <c r="AO34" s="66">
        <f>SUM(AO22:AO33)</f>
        <v>516</v>
      </c>
    </row>
    <row r="35" spans="1:41" ht="52.5" customHeight="1" thickBot="1" thickTop="1">
      <c r="A35" s="191" t="s">
        <v>29</v>
      </c>
      <c r="B35" s="192"/>
      <c r="C35" s="192"/>
      <c r="D35" s="192"/>
      <c r="E35" s="193"/>
      <c r="G35" s="191" t="s">
        <v>29</v>
      </c>
      <c r="H35" s="192"/>
      <c r="I35" s="192"/>
      <c r="J35" s="192"/>
      <c r="K35" s="193"/>
      <c r="M35" s="191" t="s">
        <v>29</v>
      </c>
      <c r="N35" s="192"/>
      <c r="O35" s="192"/>
      <c r="P35" s="192"/>
      <c r="Q35" s="193"/>
      <c r="S35" s="191" t="s">
        <v>29</v>
      </c>
      <c r="T35" s="192"/>
      <c r="U35" s="192"/>
      <c r="V35" s="192"/>
      <c r="W35" s="193"/>
      <c r="Y35" s="191" t="s">
        <v>29</v>
      </c>
      <c r="Z35" s="192"/>
      <c r="AA35" s="192"/>
      <c r="AB35" s="192"/>
      <c r="AC35" s="193"/>
      <c r="AE35" s="191" t="s">
        <v>29</v>
      </c>
      <c r="AF35" s="192"/>
      <c r="AG35" s="192"/>
      <c r="AH35" s="192"/>
      <c r="AI35" s="193"/>
      <c r="AK35" s="191" t="s">
        <v>29</v>
      </c>
      <c r="AL35" s="192"/>
      <c r="AM35" s="192"/>
      <c r="AN35" s="192"/>
      <c r="AO35" s="193"/>
    </row>
    <row r="36" spans="1:41" ht="19.5" thickBot="1" thickTop="1">
      <c r="A36" s="165" t="s">
        <v>51</v>
      </c>
      <c r="B36" s="166"/>
      <c r="C36" s="166"/>
      <c r="D36" s="166"/>
      <c r="E36" s="167"/>
      <c r="G36" s="165" t="s">
        <v>51</v>
      </c>
      <c r="H36" s="166"/>
      <c r="I36" s="166"/>
      <c r="J36" s="166"/>
      <c r="K36" s="167"/>
      <c r="M36" s="165" t="s">
        <v>51</v>
      </c>
      <c r="N36" s="166"/>
      <c r="O36" s="166"/>
      <c r="P36" s="166"/>
      <c r="Q36" s="167"/>
      <c r="S36" s="165" t="s">
        <v>51</v>
      </c>
      <c r="T36" s="166"/>
      <c r="U36" s="166"/>
      <c r="V36" s="166"/>
      <c r="W36" s="167"/>
      <c r="Y36" s="165" t="s">
        <v>51</v>
      </c>
      <c r="Z36" s="166"/>
      <c r="AA36" s="166"/>
      <c r="AB36" s="166"/>
      <c r="AC36" s="167"/>
      <c r="AE36" s="165" t="s">
        <v>51</v>
      </c>
      <c r="AF36" s="166"/>
      <c r="AG36" s="166"/>
      <c r="AH36" s="166"/>
      <c r="AI36" s="167"/>
      <c r="AK36" s="165" t="s">
        <v>51</v>
      </c>
      <c r="AL36" s="166"/>
      <c r="AM36" s="166"/>
      <c r="AN36" s="166"/>
      <c r="AO36" s="167"/>
    </row>
    <row r="37" spans="1:41" ht="73.5" thickBot="1" thickTop="1">
      <c r="A37" s="182" t="s">
        <v>31</v>
      </c>
      <c r="B37" s="183"/>
      <c r="C37" s="44" t="s">
        <v>46</v>
      </c>
      <c r="D37" s="44" t="s">
        <v>33</v>
      </c>
      <c r="E37" s="45" t="s">
        <v>47</v>
      </c>
      <c r="G37" s="182" t="s">
        <v>31</v>
      </c>
      <c r="H37" s="183"/>
      <c r="I37" s="44" t="s">
        <v>46</v>
      </c>
      <c r="J37" s="44" t="s">
        <v>33</v>
      </c>
      <c r="K37" s="45" t="s">
        <v>47</v>
      </c>
      <c r="M37" s="182" t="s">
        <v>31</v>
      </c>
      <c r="N37" s="183"/>
      <c r="O37" s="44" t="s">
        <v>46</v>
      </c>
      <c r="P37" s="44" t="s">
        <v>33</v>
      </c>
      <c r="Q37" s="45" t="s">
        <v>47</v>
      </c>
      <c r="S37" s="182" t="s">
        <v>31</v>
      </c>
      <c r="T37" s="183"/>
      <c r="U37" s="44" t="s">
        <v>46</v>
      </c>
      <c r="V37" s="44" t="s">
        <v>33</v>
      </c>
      <c r="W37" s="45" t="s">
        <v>47</v>
      </c>
      <c r="Y37" s="182" t="s">
        <v>31</v>
      </c>
      <c r="Z37" s="183"/>
      <c r="AA37" s="44" t="s">
        <v>46</v>
      </c>
      <c r="AB37" s="44" t="s">
        <v>33</v>
      </c>
      <c r="AC37" s="45" t="s">
        <v>47</v>
      </c>
      <c r="AE37" s="182" t="s">
        <v>31</v>
      </c>
      <c r="AF37" s="183"/>
      <c r="AG37" s="44" t="s">
        <v>46</v>
      </c>
      <c r="AH37" s="44" t="s">
        <v>33</v>
      </c>
      <c r="AI37" s="45" t="s">
        <v>47</v>
      </c>
      <c r="AK37" s="182" t="s">
        <v>31</v>
      </c>
      <c r="AL37" s="183"/>
      <c r="AM37" s="44" t="s">
        <v>46</v>
      </c>
      <c r="AN37" s="44" t="s">
        <v>33</v>
      </c>
      <c r="AO37" s="45" t="s">
        <v>47</v>
      </c>
    </row>
    <row r="38" spans="1:41" ht="19.5" thickBot="1" thickTop="1">
      <c r="A38" s="186" t="s">
        <v>35</v>
      </c>
      <c r="B38" s="99">
        <v>0.1</v>
      </c>
      <c r="C38" s="46">
        <v>3000000</v>
      </c>
      <c r="D38" s="44">
        <f>B38*C38</f>
        <v>300000</v>
      </c>
      <c r="E38" s="101">
        <v>0.1</v>
      </c>
      <c r="F38">
        <v>3000000</v>
      </c>
      <c r="G38" s="186">
        <f>E38*F38</f>
        <v>300000</v>
      </c>
      <c r="H38" s="99">
        <v>0.1</v>
      </c>
      <c r="I38" s="46">
        <v>3000000</v>
      </c>
      <c r="J38" s="46">
        <f>H38*I38</f>
        <v>300000</v>
      </c>
      <c r="K38" s="45">
        <f>D38+G38+J38</f>
        <v>900000</v>
      </c>
      <c r="M38" s="186" t="s">
        <v>35</v>
      </c>
      <c r="N38" s="34" t="s">
        <v>36</v>
      </c>
      <c r="O38" s="46">
        <v>100</v>
      </c>
      <c r="P38" s="46">
        <f>PRODUCT(O38*0.15)</f>
        <v>15</v>
      </c>
      <c r="Q38" s="47">
        <f>SUM(O38:P38)</f>
        <v>115</v>
      </c>
      <c r="S38" s="186" t="s">
        <v>35</v>
      </c>
      <c r="T38" s="34" t="s">
        <v>36</v>
      </c>
      <c r="U38" s="46">
        <v>100</v>
      </c>
      <c r="V38" s="46">
        <f>PRODUCT(U38*0.15)</f>
        <v>15</v>
      </c>
      <c r="W38" s="47">
        <f>SUM(U38:V38)</f>
        <v>115</v>
      </c>
      <c r="Y38" s="186" t="s">
        <v>35</v>
      </c>
      <c r="Z38" s="34" t="s">
        <v>36</v>
      </c>
      <c r="AA38" s="46">
        <v>75</v>
      </c>
      <c r="AB38" s="59">
        <v>0</v>
      </c>
      <c r="AC38" s="64">
        <f>SUM(AA38:AB38)</f>
        <v>75</v>
      </c>
      <c r="AD38" s="65" t="s">
        <v>95</v>
      </c>
      <c r="AE38" s="186" t="s">
        <v>35</v>
      </c>
      <c r="AF38" s="34" t="s">
        <v>36</v>
      </c>
      <c r="AG38" s="46">
        <v>183</v>
      </c>
      <c r="AH38" s="46">
        <f>PRODUCT(AG38*0.15)</f>
        <v>27.45</v>
      </c>
      <c r="AI38" s="47">
        <f>SUM(AG38:AH38)</f>
        <v>210.45</v>
      </c>
      <c r="AK38" s="186" t="s">
        <v>35</v>
      </c>
      <c r="AL38" s="34" t="s">
        <v>36</v>
      </c>
      <c r="AM38" s="46">
        <v>0</v>
      </c>
      <c r="AN38" s="46">
        <f>PRODUCT(AM38*0.15)</f>
        <v>0</v>
      </c>
      <c r="AO38" s="47">
        <f>SUM(AM38:AN38)</f>
        <v>0</v>
      </c>
    </row>
    <row r="39" spans="1:41" ht="15" thickBot="1">
      <c r="A39" s="187"/>
      <c r="B39" s="46" t="s">
        <v>48</v>
      </c>
      <c r="C39" s="46">
        <v>0</v>
      </c>
      <c r="D39" s="46">
        <f aca="true" t="shared" si="28" ref="D39:D49">PRODUCT(C39*0.15)</f>
        <v>0</v>
      </c>
      <c r="E39" s="47">
        <f aca="true" t="shared" si="29" ref="E39:E49">SUM(C39:D39)</f>
        <v>0</v>
      </c>
      <c r="G39" s="187"/>
      <c r="H39" s="46" t="s">
        <v>48</v>
      </c>
      <c r="I39" s="46">
        <v>50</v>
      </c>
      <c r="J39" s="46">
        <f aca="true" t="shared" si="30" ref="J39:J49">PRODUCT(I39*0.15)</f>
        <v>7.5</v>
      </c>
      <c r="K39" s="47">
        <f aca="true" t="shared" si="31" ref="K39:K49">SUM(I39:J39)</f>
        <v>57.5</v>
      </c>
      <c r="M39" s="187"/>
      <c r="N39" s="34" t="s">
        <v>48</v>
      </c>
      <c r="O39" s="46">
        <v>100</v>
      </c>
      <c r="P39" s="46">
        <f aca="true" t="shared" si="32" ref="P39:P49">PRODUCT(O39*0.15)</f>
        <v>15</v>
      </c>
      <c r="Q39" s="47">
        <f aca="true" t="shared" si="33" ref="Q39:Q49">SUM(O39:P39)</f>
        <v>115</v>
      </c>
      <c r="S39" s="187"/>
      <c r="T39" s="34" t="s">
        <v>48</v>
      </c>
      <c r="U39" s="46">
        <v>100</v>
      </c>
      <c r="V39" s="46">
        <f aca="true" t="shared" si="34" ref="V39:V49">PRODUCT(U39*0.15)</f>
        <v>15</v>
      </c>
      <c r="W39" s="47">
        <f aca="true" t="shared" si="35" ref="W39:W49">SUM(U39:V39)</f>
        <v>115</v>
      </c>
      <c r="Y39" s="187"/>
      <c r="Z39" s="34" t="s">
        <v>48</v>
      </c>
      <c r="AA39" s="46">
        <v>0</v>
      </c>
      <c r="AB39" s="46">
        <f aca="true" t="shared" si="36" ref="AB39:AB49">PRODUCT(AA39*0.15)</f>
        <v>0</v>
      </c>
      <c r="AC39" s="47">
        <f aca="true" t="shared" si="37" ref="AC39:AC49">SUM(AA39:AB39)</f>
        <v>0</v>
      </c>
      <c r="AE39" s="187"/>
      <c r="AF39" s="34" t="s">
        <v>48</v>
      </c>
      <c r="AG39" s="46">
        <v>0</v>
      </c>
      <c r="AH39" s="46">
        <f aca="true" t="shared" si="38" ref="AH39:AH49">PRODUCT(AG39*0.15)</f>
        <v>0</v>
      </c>
      <c r="AI39" s="47">
        <f aca="true" t="shared" si="39" ref="AI39:AI49">SUM(AG39:AH39)</f>
        <v>0</v>
      </c>
      <c r="AK39" s="187"/>
      <c r="AL39" s="34" t="s">
        <v>48</v>
      </c>
      <c r="AM39" s="46">
        <v>0</v>
      </c>
      <c r="AN39" s="46">
        <f aca="true" t="shared" si="40" ref="AN39:AN49">PRODUCT(AM39*0.15)</f>
        <v>0</v>
      </c>
      <c r="AO39" s="47">
        <f aca="true" t="shared" si="41" ref="AO39:AO49">SUM(AM39:AN39)</f>
        <v>0</v>
      </c>
    </row>
    <row r="40" spans="1:41" ht="15" thickBot="1">
      <c r="A40" s="187"/>
      <c r="B40" s="46" t="s">
        <v>49</v>
      </c>
      <c r="C40" s="46">
        <v>43.48</v>
      </c>
      <c r="D40" s="46">
        <f t="shared" si="28"/>
        <v>6.521999999999999</v>
      </c>
      <c r="E40" s="47">
        <f t="shared" si="29"/>
        <v>50.001999999999995</v>
      </c>
      <c r="G40" s="187"/>
      <c r="H40" s="46" t="s">
        <v>49</v>
      </c>
      <c r="I40" s="46" t="s">
        <v>89</v>
      </c>
      <c r="J40" s="46"/>
      <c r="K40" s="47"/>
      <c r="M40" s="187"/>
      <c r="N40" s="34" t="s">
        <v>49</v>
      </c>
      <c r="O40" s="46">
        <v>0</v>
      </c>
      <c r="P40" s="46">
        <f t="shared" si="32"/>
        <v>0</v>
      </c>
      <c r="Q40" s="47">
        <f t="shared" si="33"/>
        <v>0</v>
      </c>
      <c r="S40" s="187"/>
      <c r="T40" s="34" t="s">
        <v>49</v>
      </c>
      <c r="U40" s="46">
        <v>0</v>
      </c>
      <c r="V40" s="46">
        <f t="shared" si="34"/>
        <v>0</v>
      </c>
      <c r="W40" s="47">
        <f t="shared" si="35"/>
        <v>0</v>
      </c>
      <c r="Y40" s="187"/>
      <c r="Z40" s="34" t="s">
        <v>49</v>
      </c>
      <c r="AA40" s="46">
        <v>0</v>
      </c>
      <c r="AB40" s="46">
        <f t="shared" si="36"/>
        <v>0</v>
      </c>
      <c r="AC40" s="47">
        <f t="shared" si="37"/>
        <v>0</v>
      </c>
      <c r="AE40" s="187"/>
      <c r="AF40" s="34" t="s">
        <v>49</v>
      </c>
      <c r="AG40" s="46">
        <v>0</v>
      </c>
      <c r="AH40" s="46">
        <f t="shared" si="38"/>
        <v>0</v>
      </c>
      <c r="AI40" s="47">
        <f t="shared" si="39"/>
        <v>0</v>
      </c>
      <c r="AK40" s="187"/>
      <c r="AL40" s="34" t="s">
        <v>49</v>
      </c>
      <c r="AM40" s="46">
        <v>0</v>
      </c>
      <c r="AN40" s="46">
        <f t="shared" si="40"/>
        <v>0</v>
      </c>
      <c r="AO40" s="47">
        <f t="shared" si="41"/>
        <v>0</v>
      </c>
    </row>
    <row r="41" spans="1:41" ht="15" thickBot="1">
      <c r="A41" s="187"/>
      <c r="B41" s="46" t="s">
        <v>40</v>
      </c>
      <c r="C41" s="46">
        <v>0</v>
      </c>
      <c r="D41" s="46">
        <f t="shared" si="28"/>
        <v>0</v>
      </c>
      <c r="E41" s="47">
        <f t="shared" si="29"/>
        <v>0</v>
      </c>
      <c r="G41" s="187"/>
      <c r="H41" s="46" t="s">
        <v>40</v>
      </c>
      <c r="I41" s="46">
        <v>50</v>
      </c>
      <c r="J41" s="46">
        <f t="shared" si="30"/>
        <v>7.5</v>
      </c>
      <c r="K41" s="47">
        <f t="shared" si="31"/>
        <v>57.5</v>
      </c>
      <c r="M41" s="187"/>
      <c r="N41" s="34" t="s">
        <v>40</v>
      </c>
      <c r="O41" s="46">
        <v>0</v>
      </c>
      <c r="P41" s="46">
        <f t="shared" si="32"/>
        <v>0</v>
      </c>
      <c r="Q41" s="47">
        <f t="shared" si="33"/>
        <v>0</v>
      </c>
      <c r="S41" s="187"/>
      <c r="T41" s="34" t="s">
        <v>40</v>
      </c>
      <c r="U41" s="46">
        <v>0</v>
      </c>
      <c r="V41" s="46">
        <f t="shared" si="34"/>
        <v>0</v>
      </c>
      <c r="W41" s="47">
        <f t="shared" si="35"/>
        <v>0</v>
      </c>
      <c r="Y41" s="187"/>
      <c r="Z41" s="34" t="s">
        <v>40</v>
      </c>
      <c r="AA41" s="46">
        <v>0</v>
      </c>
      <c r="AB41" s="46">
        <f t="shared" si="36"/>
        <v>0</v>
      </c>
      <c r="AC41" s="47">
        <f t="shared" si="37"/>
        <v>0</v>
      </c>
      <c r="AE41" s="187"/>
      <c r="AF41" s="34" t="s">
        <v>40</v>
      </c>
      <c r="AG41" s="46">
        <v>295</v>
      </c>
      <c r="AH41" s="46">
        <f t="shared" si="38"/>
        <v>44.25</v>
      </c>
      <c r="AI41" s="47">
        <f t="shared" si="39"/>
        <v>339.25</v>
      </c>
      <c r="AK41" s="187"/>
      <c r="AL41" s="34" t="s">
        <v>40</v>
      </c>
      <c r="AM41" s="46">
        <v>0</v>
      </c>
      <c r="AN41" s="46">
        <f t="shared" si="40"/>
        <v>0</v>
      </c>
      <c r="AO41" s="47">
        <f t="shared" si="41"/>
        <v>0</v>
      </c>
    </row>
    <row r="42" spans="1:41" ht="15" thickBot="1">
      <c r="A42" s="187"/>
      <c r="B42" s="46" t="s">
        <v>50</v>
      </c>
      <c r="C42" s="46">
        <v>0</v>
      </c>
      <c r="D42" s="46">
        <f t="shared" si="28"/>
        <v>0</v>
      </c>
      <c r="E42" s="47">
        <f t="shared" si="29"/>
        <v>0</v>
      </c>
      <c r="G42" s="187"/>
      <c r="H42" s="46" t="s">
        <v>50</v>
      </c>
      <c r="I42" s="46">
        <v>50</v>
      </c>
      <c r="J42" s="46">
        <f t="shared" si="30"/>
        <v>7.5</v>
      </c>
      <c r="K42" s="47">
        <f t="shared" si="31"/>
        <v>57.5</v>
      </c>
      <c r="M42" s="187"/>
      <c r="N42" s="34" t="s">
        <v>50</v>
      </c>
      <c r="O42" s="46">
        <v>50</v>
      </c>
      <c r="P42" s="46">
        <f t="shared" si="32"/>
        <v>7.5</v>
      </c>
      <c r="Q42" s="47">
        <f t="shared" si="33"/>
        <v>57.5</v>
      </c>
      <c r="S42" s="187"/>
      <c r="T42" s="34" t="s">
        <v>50</v>
      </c>
      <c r="U42" s="46">
        <v>100</v>
      </c>
      <c r="V42" s="46">
        <f t="shared" si="34"/>
        <v>15</v>
      </c>
      <c r="W42" s="47">
        <f t="shared" si="35"/>
        <v>115</v>
      </c>
      <c r="Y42" s="187"/>
      <c r="Z42" s="34" t="s">
        <v>50</v>
      </c>
      <c r="AA42" s="46">
        <v>0</v>
      </c>
      <c r="AB42" s="46">
        <f t="shared" si="36"/>
        <v>0</v>
      </c>
      <c r="AC42" s="47">
        <f t="shared" si="37"/>
        <v>0</v>
      </c>
      <c r="AE42" s="187"/>
      <c r="AF42" s="34" t="s">
        <v>50</v>
      </c>
      <c r="AG42" s="46">
        <v>0</v>
      </c>
      <c r="AH42" s="46">
        <f t="shared" si="38"/>
        <v>0</v>
      </c>
      <c r="AI42" s="47">
        <f t="shared" si="39"/>
        <v>0</v>
      </c>
      <c r="AK42" s="187"/>
      <c r="AL42" s="34" t="s">
        <v>50</v>
      </c>
      <c r="AM42" s="46">
        <v>0</v>
      </c>
      <c r="AN42" s="46">
        <f t="shared" si="40"/>
        <v>0</v>
      </c>
      <c r="AO42" s="47">
        <f t="shared" si="41"/>
        <v>0</v>
      </c>
    </row>
    <row r="43" spans="1:41" ht="29.25" thickBot="1">
      <c r="A43" s="188"/>
      <c r="B43" s="48" t="s">
        <v>42</v>
      </c>
      <c r="C43" s="48">
        <v>0</v>
      </c>
      <c r="D43" s="46">
        <f t="shared" si="28"/>
        <v>0</v>
      </c>
      <c r="E43" s="47">
        <f t="shared" si="29"/>
        <v>0</v>
      </c>
      <c r="G43" s="188"/>
      <c r="H43" s="48" t="s">
        <v>42</v>
      </c>
      <c r="I43" s="48">
        <v>0</v>
      </c>
      <c r="J43" s="46">
        <f t="shared" si="30"/>
        <v>0</v>
      </c>
      <c r="K43" s="47">
        <f t="shared" si="31"/>
        <v>0</v>
      </c>
      <c r="M43" s="188"/>
      <c r="N43" s="35" t="s">
        <v>42</v>
      </c>
      <c r="O43" s="48">
        <v>0</v>
      </c>
      <c r="P43" s="46">
        <f t="shared" si="32"/>
        <v>0</v>
      </c>
      <c r="Q43" s="47">
        <f t="shared" si="33"/>
        <v>0</v>
      </c>
      <c r="S43" s="188"/>
      <c r="T43" s="35" t="s">
        <v>42</v>
      </c>
      <c r="U43" s="48">
        <v>0</v>
      </c>
      <c r="V43" s="46">
        <f t="shared" si="34"/>
        <v>0</v>
      </c>
      <c r="W43" s="47">
        <f t="shared" si="35"/>
        <v>0</v>
      </c>
      <c r="Y43" s="188"/>
      <c r="Z43" s="35" t="s">
        <v>42</v>
      </c>
      <c r="AA43" s="48">
        <v>0</v>
      </c>
      <c r="AB43" s="46">
        <f t="shared" si="36"/>
        <v>0</v>
      </c>
      <c r="AC43" s="47">
        <f t="shared" si="37"/>
        <v>0</v>
      </c>
      <c r="AE43" s="188"/>
      <c r="AF43" s="35" t="s">
        <v>42</v>
      </c>
      <c r="AG43" s="48">
        <v>0</v>
      </c>
      <c r="AH43" s="46">
        <f t="shared" si="38"/>
        <v>0</v>
      </c>
      <c r="AI43" s="47">
        <f t="shared" si="39"/>
        <v>0</v>
      </c>
      <c r="AK43" s="188"/>
      <c r="AL43" s="35" t="s">
        <v>42</v>
      </c>
      <c r="AM43" s="46">
        <v>0</v>
      </c>
      <c r="AN43" s="46">
        <f t="shared" si="40"/>
        <v>0</v>
      </c>
      <c r="AO43" s="47">
        <f t="shared" si="41"/>
        <v>0</v>
      </c>
    </row>
    <row r="44" spans="1:41" ht="15.75" thickBot="1" thickTop="1">
      <c r="A44" s="186" t="s">
        <v>43</v>
      </c>
      <c r="B44" s="46" t="s">
        <v>36</v>
      </c>
      <c r="C44" s="46">
        <v>0</v>
      </c>
      <c r="D44" s="46">
        <f t="shared" si="28"/>
        <v>0</v>
      </c>
      <c r="E44" s="47">
        <f t="shared" si="29"/>
        <v>0</v>
      </c>
      <c r="G44" s="186" t="s">
        <v>43</v>
      </c>
      <c r="H44" s="46" t="s">
        <v>36</v>
      </c>
      <c r="I44" s="46">
        <v>45</v>
      </c>
      <c r="J44" s="46">
        <f t="shared" si="30"/>
        <v>6.75</v>
      </c>
      <c r="K44" s="47">
        <f t="shared" si="31"/>
        <v>51.75</v>
      </c>
      <c r="M44" s="186" t="s">
        <v>43</v>
      </c>
      <c r="N44" s="34" t="s">
        <v>36</v>
      </c>
      <c r="O44" s="46">
        <v>100</v>
      </c>
      <c r="P44" s="46">
        <f t="shared" si="32"/>
        <v>15</v>
      </c>
      <c r="Q44" s="47">
        <f t="shared" si="33"/>
        <v>115</v>
      </c>
      <c r="S44" s="186" t="s">
        <v>43</v>
      </c>
      <c r="T44" s="34" t="s">
        <v>36</v>
      </c>
      <c r="U44" s="46">
        <v>100</v>
      </c>
      <c r="V44" s="46">
        <f t="shared" si="34"/>
        <v>15</v>
      </c>
      <c r="W44" s="47">
        <f t="shared" si="35"/>
        <v>115</v>
      </c>
      <c r="Y44" s="186" t="s">
        <v>43</v>
      </c>
      <c r="Z44" s="34" t="s">
        <v>36</v>
      </c>
      <c r="AA44" s="46">
        <v>65.21</v>
      </c>
      <c r="AB44" s="46">
        <f t="shared" si="36"/>
        <v>9.7815</v>
      </c>
      <c r="AC44" s="47">
        <f t="shared" si="37"/>
        <v>74.99149999999999</v>
      </c>
      <c r="AE44" s="186" t="s">
        <v>43</v>
      </c>
      <c r="AF44" s="34" t="s">
        <v>36</v>
      </c>
      <c r="AG44" s="46">
        <v>73</v>
      </c>
      <c r="AH44" s="46">
        <f t="shared" si="38"/>
        <v>10.95</v>
      </c>
      <c r="AI44" s="47">
        <f t="shared" si="39"/>
        <v>83.95</v>
      </c>
      <c r="AK44" s="186" t="s">
        <v>43</v>
      </c>
      <c r="AL44" s="34" t="s">
        <v>36</v>
      </c>
      <c r="AM44" s="46">
        <v>120</v>
      </c>
      <c r="AN44" s="46">
        <f t="shared" si="40"/>
        <v>18</v>
      </c>
      <c r="AO44" s="47">
        <f t="shared" si="41"/>
        <v>138</v>
      </c>
    </row>
    <row r="45" spans="1:41" ht="18.75" thickBot="1">
      <c r="A45" s="187"/>
      <c r="B45" s="99">
        <v>0.06</v>
      </c>
      <c r="C45" s="46">
        <v>3000000</v>
      </c>
      <c r="D45" s="46">
        <f>B45*C45</f>
        <v>180000</v>
      </c>
      <c r="E45" s="101">
        <v>0.06</v>
      </c>
      <c r="F45">
        <v>3000000</v>
      </c>
      <c r="G45" s="187"/>
      <c r="H45" s="99">
        <v>0.06</v>
      </c>
      <c r="I45" s="46">
        <v>3000000</v>
      </c>
      <c r="J45" s="46">
        <f>H45*I45</f>
        <v>180000</v>
      </c>
      <c r="K45" s="45">
        <f>D45+G45+J45</f>
        <v>360000</v>
      </c>
      <c r="M45" s="187"/>
      <c r="N45" s="34" t="s">
        <v>48</v>
      </c>
      <c r="O45" s="46">
        <v>100</v>
      </c>
      <c r="P45" s="46">
        <f t="shared" si="32"/>
        <v>15</v>
      </c>
      <c r="Q45" s="47">
        <f t="shared" si="33"/>
        <v>115</v>
      </c>
      <c r="S45" s="187"/>
      <c r="T45" s="34" t="s">
        <v>48</v>
      </c>
      <c r="U45" s="46">
        <v>100</v>
      </c>
      <c r="V45" s="46">
        <f t="shared" si="34"/>
        <v>15</v>
      </c>
      <c r="W45" s="47">
        <f t="shared" si="35"/>
        <v>115</v>
      </c>
      <c r="Y45" s="187"/>
      <c r="Z45" s="34" t="s">
        <v>48</v>
      </c>
      <c r="AA45" s="46">
        <v>0</v>
      </c>
      <c r="AB45" s="46">
        <f t="shared" si="36"/>
        <v>0</v>
      </c>
      <c r="AC45" s="47">
        <f t="shared" si="37"/>
        <v>0</v>
      </c>
      <c r="AE45" s="187"/>
      <c r="AF45" s="34" t="s">
        <v>48</v>
      </c>
      <c r="AG45" s="46">
        <v>0</v>
      </c>
      <c r="AH45" s="46">
        <f t="shared" si="38"/>
        <v>0</v>
      </c>
      <c r="AI45" s="47">
        <f t="shared" si="39"/>
        <v>0</v>
      </c>
      <c r="AK45" s="187"/>
      <c r="AL45" s="34" t="s">
        <v>48</v>
      </c>
      <c r="AM45" s="46">
        <v>60</v>
      </c>
      <c r="AN45" s="46">
        <f t="shared" si="40"/>
        <v>9</v>
      </c>
      <c r="AO45" s="47">
        <f t="shared" si="41"/>
        <v>69</v>
      </c>
    </row>
    <row r="46" spans="1:41" ht="15" thickBot="1">
      <c r="A46" s="187"/>
      <c r="B46" s="46" t="s">
        <v>49</v>
      </c>
      <c r="C46" s="46">
        <v>13.04</v>
      </c>
      <c r="D46" s="46">
        <f t="shared" si="28"/>
        <v>1.9559999999999997</v>
      </c>
      <c r="E46" s="47">
        <f t="shared" si="29"/>
        <v>14.995999999999999</v>
      </c>
      <c r="G46" s="187"/>
      <c r="H46" s="46" t="s">
        <v>49</v>
      </c>
      <c r="I46" s="46" t="s">
        <v>89</v>
      </c>
      <c r="J46" s="46"/>
      <c r="K46" s="47"/>
      <c r="M46" s="187"/>
      <c r="N46" s="34" t="s">
        <v>49</v>
      </c>
      <c r="O46" s="46">
        <v>0</v>
      </c>
      <c r="P46" s="46">
        <f t="shared" si="32"/>
        <v>0</v>
      </c>
      <c r="Q46" s="47">
        <f t="shared" si="33"/>
        <v>0</v>
      </c>
      <c r="S46" s="187"/>
      <c r="T46" s="34" t="s">
        <v>49</v>
      </c>
      <c r="U46" s="46">
        <v>0</v>
      </c>
      <c r="V46" s="46">
        <f t="shared" si="34"/>
        <v>0</v>
      </c>
      <c r="W46" s="47">
        <f t="shared" si="35"/>
        <v>0</v>
      </c>
      <c r="Y46" s="187"/>
      <c r="Z46" s="34" t="s">
        <v>49</v>
      </c>
      <c r="AA46" s="46">
        <v>0</v>
      </c>
      <c r="AB46" s="46">
        <f t="shared" si="36"/>
        <v>0</v>
      </c>
      <c r="AC46" s="47">
        <f t="shared" si="37"/>
        <v>0</v>
      </c>
      <c r="AE46" s="187"/>
      <c r="AF46" s="34" t="s">
        <v>49</v>
      </c>
      <c r="AG46" s="46">
        <v>0</v>
      </c>
      <c r="AH46" s="46">
        <f t="shared" si="38"/>
        <v>0</v>
      </c>
      <c r="AI46" s="47">
        <f t="shared" si="39"/>
        <v>0</v>
      </c>
      <c r="AK46" s="187"/>
      <c r="AL46" s="34" t="s">
        <v>49</v>
      </c>
      <c r="AM46" s="46">
        <v>0</v>
      </c>
      <c r="AN46" s="46">
        <f t="shared" si="40"/>
        <v>0</v>
      </c>
      <c r="AO46" s="47">
        <f t="shared" si="41"/>
        <v>0</v>
      </c>
    </row>
    <row r="47" spans="1:41" ht="15" thickBot="1">
      <c r="A47" s="187"/>
      <c r="B47" s="46" t="s">
        <v>40</v>
      </c>
      <c r="C47" s="46">
        <v>0</v>
      </c>
      <c r="D47" s="46">
        <f t="shared" si="28"/>
        <v>0</v>
      </c>
      <c r="E47" s="47">
        <f t="shared" si="29"/>
        <v>0</v>
      </c>
      <c r="G47" s="187"/>
      <c r="H47" s="46" t="s">
        <v>40</v>
      </c>
      <c r="I47" s="46">
        <v>50</v>
      </c>
      <c r="J47" s="46">
        <f t="shared" si="30"/>
        <v>7.5</v>
      </c>
      <c r="K47" s="47">
        <f t="shared" si="31"/>
        <v>57.5</v>
      </c>
      <c r="M47" s="187"/>
      <c r="N47" s="34" t="s">
        <v>40</v>
      </c>
      <c r="O47" s="46">
        <v>0</v>
      </c>
      <c r="P47" s="46">
        <f t="shared" si="32"/>
        <v>0</v>
      </c>
      <c r="Q47" s="47">
        <f t="shared" si="33"/>
        <v>0</v>
      </c>
      <c r="S47" s="187"/>
      <c r="T47" s="34" t="s">
        <v>40</v>
      </c>
      <c r="U47" s="46">
        <v>0</v>
      </c>
      <c r="V47" s="46">
        <f t="shared" si="34"/>
        <v>0</v>
      </c>
      <c r="W47" s="47">
        <f t="shared" si="35"/>
        <v>0</v>
      </c>
      <c r="Y47" s="187"/>
      <c r="Z47" s="34" t="s">
        <v>40</v>
      </c>
      <c r="AA47" s="46">
        <v>0</v>
      </c>
      <c r="AB47" s="46">
        <f t="shared" si="36"/>
        <v>0</v>
      </c>
      <c r="AC47" s="47">
        <f t="shared" si="37"/>
        <v>0</v>
      </c>
      <c r="AE47" s="187"/>
      <c r="AF47" s="34" t="s">
        <v>40</v>
      </c>
      <c r="AG47" s="46">
        <v>261</v>
      </c>
      <c r="AH47" s="46">
        <f t="shared" si="38"/>
        <v>39.15</v>
      </c>
      <c r="AI47" s="47">
        <f t="shared" si="39"/>
        <v>300.15</v>
      </c>
      <c r="AK47" s="187"/>
      <c r="AL47" s="34" t="s">
        <v>40</v>
      </c>
      <c r="AM47" s="46">
        <v>0</v>
      </c>
      <c r="AN47" s="46">
        <f t="shared" si="40"/>
        <v>0</v>
      </c>
      <c r="AO47" s="47">
        <f t="shared" si="41"/>
        <v>0</v>
      </c>
    </row>
    <row r="48" spans="1:41" ht="15" thickBot="1">
      <c r="A48" s="187"/>
      <c r="B48" s="46" t="s">
        <v>50</v>
      </c>
      <c r="C48" s="46">
        <v>0</v>
      </c>
      <c r="D48" s="46">
        <f t="shared" si="28"/>
        <v>0</v>
      </c>
      <c r="E48" s="47">
        <f t="shared" si="29"/>
        <v>0</v>
      </c>
      <c r="G48" s="187"/>
      <c r="H48" s="46" t="s">
        <v>50</v>
      </c>
      <c r="I48" s="46">
        <v>50</v>
      </c>
      <c r="J48" s="46">
        <f t="shared" si="30"/>
        <v>7.5</v>
      </c>
      <c r="K48" s="47">
        <f t="shared" si="31"/>
        <v>57.5</v>
      </c>
      <c r="M48" s="187"/>
      <c r="N48" s="34" t="s">
        <v>50</v>
      </c>
      <c r="O48" s="46">
        <v>50</v>
      </c>
      <c r="P48" s="46">
        <f t="shared" si="32"/>
        <v>7.5</v>
      </c>
      <c r="Q48" s="47">
        <f t="shared" si="33"/>
        <v>57.5</v>
      </c>
      <c r="S48" s="187"/>
      <c r="T48" s="34" t="s">
        <v>50</v>
      </c>
      <c r="U48" s="46">
        <v>100</v>
      </c>
      <c r="V48" s="46">
        <f t="shared" si="34"/>
        <v>15</v>
      </c>
      <c r="W48" s="47">
        <f t="shared" si="35"/>
        <v>115</v>
      </c>
      <c r="Y48" s="187"/>
      <c r="Z48" s="34" t="s">
        <v>50</v>
      </c>
      <c r="AA48" s="46">
        <v>0</v>
      </c>
      <c r="AB48" s="46">
        <f t="shared" si="36"/>
        <v>0</v>
      </c>
      <c r="AC48" s="47">
        <f t="shared" si="37"/>
        <v>0</v>
      </c>
      <c r="AE48" s="187"/>
      <c r="AF48" s="34" t="s">
        <v>50</v>
      </c>
      <c r="AG48" s="46">
        <v>0</v>
      </c>
      <c r="AH48" s="46">
        <f t="shared" si="38"/>
        <v>0</v>
      </c>
      <c r="AI48" s="47">
        <f t="shared" si="39"/>
        <v>0</v>
      </c>
      <c r="AK48" s="187"/>
      <c r="AL48" s="34" t="s">
        <v>50</v>
      </c>
      <c r="AM48" s="46">
        <v>0</v>
      </c>
      <c r="AN48" s="46">
        <f t="shared" si="40"/>
        <v>0</v>
      </c>
      <c r="AO48" s="47">
        <f t="shared" si="41"/>
        <v>0</v>
      </c>
    </row>
    <row r="49" spans="1:41" ht="29.25" thickBot="1">
      <c r="A49" s="188"/>
      <c r="B49" s="48" t="s">
        <v>42</v>
      </c>
      <c r="C49" s="48">
        <v>0</v>
      </c>
      <c r="D49" s="46">
        <f t="shared" si="28"/>
        <v>0</v>
      </c>
      <c r="E49" s="47">
        <f t="shared" si="29"/>
        <v>0</v>
      </c>
      <c r="G49" s="188"/>
      <c r="H49" s="48" t="s">
        <v>42</v>
      </c>
      <c r="I49" s="48">
        <v>0</v>
      </c>
      <c r="J49" s="46">
        <f t="shared" si="30"/>
        <v>0</v>
      </c>
      <c r="K49" s="47">
        <f t="shared" si="31"/>
        <v>0</v>
      </c>
      <c r="M49" s="188"/>
      <c r="N49" s="35" t="s">
        <v>42</v>
      </c>
      <c r="O49" s="48">
        <v>0</v>
      </c>
      <c r="P49" s="46">
        <f t="shared" si="32"/>
        <v>0</v>
      </c>
      <c r="Q49" s="47">
        <f t="shared" si="33"/>
        <v>0</v>
      </c>
      <c r="S49" s="188"/>
      <c r="T49" s="35" t="s">
        <v>42</v>
      </c>
      <c r="U49" s="48">
        <v>0</v>
      </c>
      <c r="V49" s="46">
        <f t="shared" si="34"/>
        <v>0</v>
      </c>
      <c r="W49" s="47">
        <f t="shared" si="35"/>
        <v>0</v>
      </c>
      <c r="Y49" s="188"/>
      <c r="Z49" s="35" t="s">
        <v>42</v>
      </c>
      <c r="AA49" s="48">
        <v>0</v>
      </c>
      <c r="AB49" s="46">
        <f t="shared" si="36"/>
        <v>0</v>
      </c>
      <c r="AC49" s="47">
        <f t="shared" si="37"/>
        <v>0</v>
      </c>
      <c r="AE49" s="188"/>
      <c r="AF49" s="35" t="s">
        <v>42</v>
      </c>
      <c r="AG49" s="48">
        <v>0</v>
      </c>
      <c r="AH49" s="46">
        <f t="shared" si="38"/>
        <v>0</v>
      </c>
      <c r="AI49" s="47">
        <f t="shared" si="39"/>
        <v>0</v>
      </c>
      <c r="AK49" s="188"/>
      <c r="AL49" s="35" t="s">
        <v>42</v>
      </c>
      <c r="AM49" s="48">
        <v>0</v>
      </c>
      <c r="AN49" s="46">
        <f t="shared" si="40"/>
        <v>0</v>
      </c>
      <c r="AO49" s="47">
        <f t="shared" si="41"/>
        <v>0</v>
      </c>
    </row>
    <row r="50" spans="1:41" ht="16.5" thickBot="1" thickTop="1">
      <c r="A50" s="189" t="s">
        <v>44</v>
      </c>
      <c r="B50" s="190"/>
      <c r="C50" s="49">
        <f>SUM(C38:C49)</f>
        <v>6000056.5200000005</v>
      </c>
      <c r="D50" s="49">
        <f>SUM(D38:D49)</f>
        <v>480008.478</v>
      </c>
      <c r="E50" s="49">
        <f>SUM(E38:E49)</f>
        <v>65.158</v>
      </c>
      <c r="G50" s="189" t="s">
        <v>44</v>
      </c>
      <c r="H50" s="190"/>
      <c r="I50" s="49">
        <f>SUM(I38:I49)</f>
        <v>6000295</v>
      </c>
      <c r="J50" s="49">
        <f>SUM(J38:J49)</f>
        <v>480044.25</v>
      </c>
      <c r="K50" s="49">
        <f>SUM(K38:K49)</f>
        <v>1260339.25</v>
      </c>
      <c r="M50" s="189" t="s">
        <v>44</v>
      </c>
      <c r="N50" s="190"/>
      <c r="O50" s="49">
        <f>SUM(O38:O49)</f>
        <v>500</v>
      </c>
      <c r="P50" s="49">
        <f>SUM(P38:P49)</f>
        <v>75</v>
      </c>
      <c r="Q50" s="49">
        <f>SUM(Q38:Q49)</f>
        <v>575</v>
      </c>
      <c r="S50" s="189" t="s">
        <v>44</v>
      </c>
      <c r="T50" s="190"/>
      <c r="U50" s="49">
        <f>SUM(U38:U49)</f>
        <v>600</v>
      </c>
      <c r="V50" s="49">
        <f>SUM(V38:V49)</f>
        <v>90</v>
      </c>
      <c r="W50" s="49">
        <f>SUM(W38:W49)</f>
        <v>690</v>
      </c>
      <c r="Y50" s="189" t="s">
        <v>44</v>
      </c>
      <c r="Z50" s="190"/>
      <c r="AA50" s="49">
        <f>SUM(AA38:AA49)</f>
        <v>140.20999999999998</v>
      </c>
      <c r="AB50" s="60">
        <f>SUM(AB38:AB49)</f>
        <v>9.7815</v>
      </c>
      <c r="AC50" s="60">
        <f>SUM(AC38:AC49)</f>
        <v>149.99149999999997</v>
      </c>
      <c r="AE50" s="189" t="s">
        <v>44</v>
      </c>
      <c r="AF50" s="190"/>
      <c r="AG50" s="49">
        <f>SUM(AG38:AG49)</f>
        <v>812</v>
      </c>
      <c r="AH50" s="49">
        <f>SUM(AH38:AH49)</f>
        <v>121.80000000000001</v>
      </c>
      <c r="AI50" s="49">
        <f>SUM(AI38:AI49)</f>
        <v>933.8000000000001</v>
      </c>
      <c r="AK50" s="189" t="s">
        <v>44</v>
      </c>
      <c r="AL50" s="190"/>
      <c r="AM50" s="49">
        <f>SUM(AM38:AM49)</f>
        <v>180</v>
      </c>
      <c r="AN50" s="49">
        <f>SUM(AN38:AN49)</f>
        <v>27</v>
      </c>
      <c r="AO50" s="49">
        <f>SUM(AO38:AO49)</f>
        <v>207</v>
      </c>
    </row>
    <row r="51" spans="1:40" ht="78.75" customHeight="1" thickBot="1" thickTop="1">
      <c r="A51" s="176" t="s">
        <v>29</v>
      </c>
      <c r="B51" s="177"/>
      <c r="C51" s="177"/>
      <c r="D51" s="178"/>
      <c r="G51" s="176" t="s">
        <v>29</v>
      </c>
      <c r="H51" s="177"/>
      <c r="I51" s="177"/>
      <c r="J51" s="178"/>
      <c r="M51" s="176" t="s">
        <v>29</v>
      </c>
      <c r="N51" s="177"/>
      <c r="O51" s="177"/>
      <c r="P51" s="178"/>
      <c r="S51" s="176" t="s">
        <v>29</v>
      </c>
      <c r="T51" s="177"/>
      <c r="U51" s="177"/>
      <c r="V51" s="178"/>
      <c r="Y51" s="176" t="s">
        <v>29</v>
      </c>
      <c r="Z51" s="177"/>
      <c r="AA51" s="177"/>
      <c r="AB51" s="178"/>
      <c r="AE51" s="176" t="s">
        <v>29</v>
      </c>
      <c r="AF51" s="177"/>
      <c r="AG51" s="177"/>
      <c r="AH51" s="178"/>
      <c r="AK51" s="176" t="s">
        <v>29</v>
      </c>
      <c r="AL51" s="177"/>
      <c r="AM51" s="177"/>
      <c r="AN51" s="178"/>
    </row>
    <row r="52" spans="1:40" ht="54" customHeight="1" thickBot="1" thickTop="1">
      <c r="A52" s="197" t="s">
        <v>52</v>
      </c>
      <c r="B52" s="198"/>
      <c r="C52" s="198"/>
      <c r="D52" s="199"/>
      <c r="G52" s="197" t="s">
        <v>52</v>
      </c>
      <c r="H52" s="198"/>
      <c r="I52" s="198"/>
      <c r="J52" s="199"/>
      <c r="M52" s="197" t="s">
        <v>52</v>
      </c>
      <c r="N52" s="198"/>
      <c r="O52" s="198"/>
      <c r="P52" s="199"/>
      <c r="S52" s="197" t="s">
        <v>52</v>
      </c>
      <c r="T52" s="198"/>
      <c r="U52" s="198"/>
      <c r="V52" s="199"/>
      <c r="Y52" s="197" t="s">
        <v>52</v>
      </c>
      <c r="Z52" s="198"/>
      <c r="AA52" s="198"/>
      <c r="AB52" s="199"/>
      <c r="AE52" s="197" t="s">
        <v>52</v>
      </c>
      <c r="AF52" s="198"/>
      <c r="AG52" s="198"/>
      <c r="AH52" s="199"/>
      <c r="AK52" s="197" t="s">
        <v>52</v>
      </c>
      <c r="AL52" s="198"/>
      <c r="AM52" s="198"/>
      <c r="AN52" s="199"/>
    </row>
    <row r="53" spans="1:40" ht="72.75" thickBot="1">
      <c r="A53" s="37" t="s">
        <v>31</v>
      </c>
      <c r="B53" s="44" t="s">
        <v>46</v>
      </c>
      <c r="C53" s="44" t="s">
        <v>33</v>
      </c>
      <c r="D53" s="45" t="s">
        <v>47</v>
      </c>
      <c r="G53" s="37" t="s">
        <v>31</v>
      </c>
      <c r="H53" s="44" t="s">
        <v>46</v>
      </c>
      <c r="I53" s="44" t="s">
        <v>33</v>
      </c>
      <c r="J53" s="45" t="s">
        <v>47</v>
      </c>
      <c r="M53" s="37" t="s">
        <v>31</v>
      </c>
      <c r="N53" s="32" t="s">
        <v>46</v>
      </c>
      <c r="O53" s="44" t="s">
        <v>33</v>
      </c>
      <c r="P53" s="45" t="s">
        <v>47</v>
      </c>
      <c r="S53" s="37" t="s">
        <v>31</v>
      </c>
      <c r="T53" s="32" t="s">
        <v>46</v>
      </c>
      <c r="U53" s="44" t="s">
        <v>33</v>
      </c>
      <c r="V53" s="45" t="s">
        <v>47</v>
      </c>
      <c r="Y53" s="37" t="s">
        <v>31</v>
      </c>
      <c r="Z53" s="32" t="s">
        <v>46</v>
      </c>
      <c r="AA53" s="44" t="s">
        <v>33</v>
      </c>
      <c r="AB53" s="45" t="s">
        <v>47</v>
      </c>
      <c r="AE53" s="37" t="s">
        <v>31</v>
      </c>
      <c r="AF53" s="32" t="s">
        <v>46</v>
      </c>
      <c r="AG53" s="44" t="s">
        <v>33</v>
      </c>
      <c r="AH53" s="45" t="s">
        <v>47</v>
      </c>
      <c r="AK53" s="37" t="s">
        <v>31</v>
      </c>
      <c r="AL53" s="32" t="s">
        <v>46</v>
      </c>
      <c r="AM53" s="44" t="s">
        <v>33</v>
      </c>
      <c r="AN53" s="45" t="s">
        <v>47</v>
      </c>
    </row>
    <row r="54" spans="1:40" ht="15.75" thickBot="1" thickTop="1">
      <c r="A54" s="38" t="s">
        <v>36</v>
      </c>
      <c r="B54" s="46">
        <v>0</v>
      </c>
      <c r="C54" s="46">
        <f aca="true" t="shared" si="42" ref="C54:C59">PRODUCT(B54*0.15)</f>
        <v>0</v>
      </c>
      <c r="D54" s="47">
        <f aca="true" t="shared" si="43" ref="D54:D59">SUM(B54:C54)</f>
        <v>0</v>
      </c>
      <c r="G54" s="38" t="s">
        <v>36</v>
      </c>
      <c r="H54" s="46">
        <v>90</v>
      </c>
      <c r="I54" s="46">
        <f>PRODUCT(H54*0.15)</f>
        <v>13.5</v>
      </c>
      <c r="J54" s="47">
        <f>SUM(H54:I54)</f>
        <v>103.5</v>
      </c>
      <c r="M54" s="38" t="s">
        <v>36</v>
      </c>
      <c r="N54" s="46">
        <v>50</v>
      </c>
      <c r="O54" s="46">
        <f>PRODUCT(N54*0.15)</f>
        <v>7.5</v>
      </c>
      <c r="P54" s="47">
        <f aca="true" t="shared" si="44" ref="P54:P59">SUM(N54:O54)</f>
        <v>57.5</v>
      </c>
      <c r="S54" s="38" t="s">
        <v>36</v>
      </c>
      <c r="T54" s="46">
        <v>250</v>
      </c>
      <c r="U54" s="46">
        <f aca="true" t="shared" si="45" ref="U54:U59">PRODUCT(T54*0.15)</f>
        <v>37.5</v>
      </c>
      <c r="V54" s="47">
        <f aca="true" t="shared" si="46" ref="V54:V59">SUM(T54:U54)</f>
        <v>287.5</v>
      </c>
      <c r="Y54" s="38" t="s">
        <v>36</v>
      </c>
      <c r="Z54" s="46">
        <v>86.95</v>
      </c>
      <c r="AA54" s="46">
        <f aca="true" t="shared" si="47" ref="AA54:AA59">PRODUCT(Z54*0.15)</f>
        <v>13.0425</v>
      </c>
      <c r="AB54" s="47">
        <f aca="true" t="shared" si="48" ref="AB54:AB59">SUM(Z54:AA54)</f>
        <v>99.9925</v>
      </c>
      <c r="AE54" s="38" t="s">
        <v>36</v>
      </c>
      <c r="AF54" s="46">
        <v>887</v>
      </c>
      <c r="AG54" s="46">
        <f aca="true" t="shared" si="49" ref="AG54:AG59">PRODUCT(AF54*0.15)</f>
        <v>133.04999999999998</v>
      </c>
      <c r="AH54" s="47">
        <f aca="true" t="shared" si="50" ref="AH54:AH59">SUM(AF54:AG54)</f>
        <v>1020.05</v>
      </c>
      <c r="AK54" s="38" t="s">
        <v>36</v>
      </c>
      <c r="AL54" s="46">
        <v>50</v>
      </c>
      <c r="AM54" s="46">
        <f aca="true" t="shared" si="51" ref="AM54:AM59">PRODUCT(AL54*0.15)</f>
        <v>7.5</v>
      </c>
      <c r="AN54" s="47">
        <f aca="true" t="shared" si="52" ref="AN54:AN59">SUM(AL54:AM54)</f>
        <v>57.5</v>
      </c>
    </row>
    <row r="55" spans="1:40" ht="29.25" thickBot="1">
      <c r="A55" s="38" t="s">
        <v>48</v>
      </c>
      <c r="B55" s="46">
        <v>0</v>
      </c>
      <c r="C55" s="46">
        <f t="shared" si="42"/>
        <v>0</v>
      </c>
      <c r="D55" s="47">
        <f t="shared" si="43"/>
        <v>0</v>
      </c>
      <c r="G55" s="38" t="s">
        <v>48</v>
      </c>
      <c r="H55" s="46">
        <v>50</v>
      </c>
      <c r="I55" s="46">
        <f>PRODUCT(H55*0.15)</f>
        <v>7.5</v>
      </c>
      <c r="J55" s="47">
        <f>SUM(H55:I55)</f>
        <v>57.5</v>
      </c>
      <c r="M55" s="38" t="s">
        <v>48</v>
      </c>
      <c r="N55" s="46">
        <v>50</v>
      </c>
      <c r="O55" s="46">
        <f>PRODUCT(N55*0.15)</f>
        <v>7.5</v>
      </c>
      <c r="P55" s="47">
        <f t="shared" si="44"/>
        <v>57.5</v>
      </c>
      <c r="S55" s="38" t="s">
        <v>48</v>
      </c>
      <c r="T55" s="46">
        <v>250</v>
      </c>
      <c r="U55" s="46">
        <f t="shared" si="45"/>
        <v>37.5</v>
      </c>
      <c r="V55" s="47">
        <f t="shared" si="46"/>
        <v>287.5</v>
      </c>
      <c r="Y55" s="38" t="s">
        <v>48</v>
      </c>
      <c r="Z55" s="46">
        <v>0</v>
      </c>
      <c r="AA55" s="46">
        <f t="shared" si="47"/>
        <v>0</v>
      </c>
      <c r="AB55" s="47">
        <f t="shared" si="48"/>
        <v>0</v>
      </c>
      <c r="AE55" s="38" t="s">
        <v>48</v>
      </c>
      <c r="AF55" s="46">
        <v>0</v>
      </c>
      <c r="AG55" s="46">
        <f t="shared" si="49"/>
        <v>0</v>
      </c>
      <c r="AH55" s="47">
        <f t="shared" si="50"/>
        <v>0</v>
      </c>
      <c r="AK55" s="38" t="s">
        <v>48</v>
      </c>
      <c r="AL55" s="46">
        <v>40</v>
      </c>
      <c r="AM55" s="46">
        <f t="shared" si="51"/>
        <v>6</v>
      </c>
      <c r="AN55" s="47">
        <f t="shared" si="52"/>
        <v>46</v>
      </c>
    </row>
    <row r="56" spans="1:40" ht="15" thickBot="1">
      <c r="A56" s="38" t="s">
        <v>49</v>
      </c>
      <c r="B56" s="46">
        <v>43.48</v>
      </c>
      <c r="C56" s="46">
        <f t="shared" si="42"/>
        <v>6.521999999999999</v>
      </c>
      <c r="D56" s="47">
        <f t="shared" si="43"/>
        <v>50.001999999999995</v>
      </c>
      <c r="G56" s="38" t="s">
        <v>49</v>
      </c>
      <c r="H56" s="46" t="s">
        <v>89</v>
      </c>
      <c r="I56" s="46"/>
      <c r="J56" s="47"/>
      <c r="M56" s="38" t="s">
        <v>49</v>
      </c>
      <c r="N56" s="46">
        <v>0</v>
      </c>
      <c r="O56" s="46">
        <f>PRODUCT(N56*0.15)</f>
        <v>0</v>
      </c>
      <c r="P56" s="47">
        <f t="shared" si="44"/>
        <v>0</v>
      </c>
      <c r="S56" s="38" t="s">
        <v>49</v>
      </c>
      <c r="T56" s="46">
        <v>0</v>
      </c>
      <c r="U56" s="46">
        <f t="shared" si="45"/>
        <v>0</v>
      </c>
      <c r="V56" s="47">
        <f t="shared" si="46"/>
        <v>0</v>
      </c>
      <c r="Y56" s="38" t="s">
        <v>49</v>
      </c>
      <c r="Z56" s="46">
        <v>0</v>
      </c>
      <c r="AA56" s="46">
        <f t="shared" si="47"/>
        <v>0</v>
      </c>
      <c r="AB56" s="47">
        <f t="shared" si="48"/>
        <v>0</v>
      </c>
      <c r="AE56" s="38" t="s">
        <v>49</v>
      </c>
      <c r="AF56" s="46">
        <v>0</v>
      </c>
      <c r="AG56" s="46">
        <f t="shared" si="49"/>
        <v>0</v>
      </c>
      <c r="AH56" s="47">
        <f t="shared" si="50"/>
        <v>0</v>
      </c>
      <c r="AK56" s="38" t="s">
        <v>49</v>
      </c>
      <c r="AL56" s="46">
        <v>0</v>
      </c>
      <c r="AM56" s="46">
        <f t="shared" si="51"/>
        <v>0</v>
      </c>
      <c r="AN56" s="47">
        <f t="shared" si="52"/>
        <v>0</v>
      </c>
    </row>
    <row r="57" spans="1:40" ht="15" thickBot="1">
      <c r="A57" s="38" t="s">
        <v>40</v>
      </c>
      <c r="B57" s="46">
        <v>0</v>
      </c>
      <c r="C57" s="46">
        <f t="shared" si="42"/>
        <v>0</v>
      </c>
      <c r="D57" s="47">
        <f t="shared" si="43"/>
        <v>0</v>
      </c>
      <c r="G57" s="38" t="s">
        <v>40</v>
      </c>
      <c r="H57" s="46">
        <v>50</v>
      </c>
      <c r="I57" s="46">
        <f>PRODUCT(H57*0.15)</f>
        <v>7.5</v>
      </c>
      <c r="J57" s="47">
        <f>SUM(H57:I57)</f>
        <v>57.5</v>
      </c>
      <c r="M57" s="38" t="s">
        <v>40</v>
      </c>
      <c r="N57" s="46">
        <v>0</v>
      </c>
      <c r="O57" s="46">
        <f>PRODUCT(N57*0.15)</f>
        <v>0</v>
      </c>
      <c r="P57" s="47">
        <f t="shared" si="44"/>
        <v>0</v>
      </c>
      <c r="S57" s="38" t="s">
        <v>40</v>
      </c>
      <c r="T57" s="46">
        <v>0</v>
      </c>
      <c r="U57" s="46">
        <f t="shared" si="45"/>
        <v>0</v>
      </c>
      <c r="V57" s="47">
        <f t="shared" si="46"/>
        <v>0</v>
      </c>
      <c r="Y57" s="38" t="s">
        <v>40</v>
      </c>
      <c r="Z57" s="46">
        <v>0</v>
      </c>
      <c r="AA57" s="46">
        <f t="shared" si="47"/>
        <v>0</v>
      </c>
      <c r="AB57" s="47">
        <f t="shared" si="48"/>
        <v>0</v>
      </c>
      <c r="AE57" s="38" t="s">
        <v>40</v>
      </c>
      <c r="AF57" s="46">
        <v>261</v>
      </c>
      <c r="AG57" s="46">
        <f t="shared" si="49"/>
        <v>39.15</v>
      </c>
      <c r="AH57" s="47">
        <f t="shared" si="50"/>
        <v>300.15</v>
      </c>
      <c r="AK57" s="38" t="s">
        <v>40</v>
      </c>
      <c r="AL57" s="46">
        <v>0</v>
      </c>
      <c r="AM57" s="46">
        <f t="shared" si="51"/>
        <v>0</v>
      </c>
      <c r="AN57" s="47">
        <f t="shared" si="52"/>
        <v>0</v>
      </c>
    </row>
    <row r="58" spans="1:40" ht="15" thickBot="1">
      <c r="A58" s="38" t="s">
        <v>50</v>
      </c>
      <c r="B58" s="46">
        <v>0</v>
      </c>
      <c r="C58" s="46">
        <f t="shared" si="42"/>
        <v>0</v>
      </c>
      <c r="D58" s="47">
        <f t="shared" si="43"/>
        <v>0</v>
      </c>
      <c r="G58" s="38" t="s">
        <v>50</v>
      </c>
      <c r="H58" s="46">
        <v>50</v>
      </c>
      <c r="I58" s="46">
        <f>PRODUCT(H58*0.15)</f>
        <v>7.5</v>
      </c>
      <c r="J58" s="47">
        <f>SUM(H58:I58)</f>
        <v>57.5</v>
      </c>
      <c r="M58" s="38" t="s">
        <v>50</v>
      </c>
      <c r="N58" s="46">
        <v>30</v>
      </c>
      <c r="O58" s="46">
        <f>PRODUCT(N58*0.15)</f>
        <v>4.5</v>
      </c>
      <c r="P58" s="47">
        <f t="shared" si="44"/>
        <v>34.5</v>
      </c>
      <c r="S58" s="38" t="s">
        <v>50</v>
      </c>
      <c r="T58" s="46">
        <v>250</v>
      </c>
      <c r="U58" s="46">
        <f t="shared" si="45"/>
        <v>37.5</v>
      </c>
      <c r="V58" s="47">
        <f t="shared" si="46"/>
        <v>287.5</v>
      </c>
      <c r="Y58" s="38" t="s">
        <v>50</v>
      </c>
      <c r="Z58" s="46">
        <v>0</v>
      </c>
      <c r="AA58" s="46">
        <f t="shared" si="47"/>
        <v>0</v>
      </c>
      <c r="AB58" s="47">
        <f t="shared" si="48"/>
        <v>0</v>
      </c>
      <c r="AE58" s="38" t="s">
        <v>50</v>
      </c>
      <c r="AF58" s="46">
        <v>0</v>
      </c>
      <c r="AG58" s="46">
        <f t="shared" si="49"/>
        <v>0</v>
      </c>
      <c r="AH58" s="47">
        <f t="shared" si="50"/>
        <v>0</v>
      </c>
      <c r="AK58" s="38" t="s">
        <v>50</v>
      </c>
      <c r="AL58" s="46">
        <v>0</v>
      </c>
      <c r="AM58" s="46">
        <f t="shared" si="51"/>
        <v>0</v>
      </c>
      <c r="AN58" s="47">
        <f t="shared" si="52"/>
        <v>0</v>
      </c>
    </row>
    <row r="59" spans="1:40" ht="43.5" thickBot="1">
      <c r="A59" s="39" t="s">
        <v>42</v>
      </c>
      <c r="B59" s="48">
        <v>0</v>
      </c>
      <c r="C59" s="46">
        <f t="shared" si="42"/>
        <v>0</v>
      </c>
      <c r="D59" s="47">
        <f t="shared" si="43"/>
        <v>0</v>
      </c>
      <c r="G59" s="39" t="s">
        <v>42</v>
      </c>
      <c r="H59" s="48">
        <v>0</v>
      </c>
      <c r="I59" s="46">
        <f>PRODUCT(H59*0.15)</f>
        <v>0</v>
      </c>
      <c r="J59" s="47">
        <f>SUM(H59:I59)</f>
        <v>0</v>
      </c>
      <c r="M59" s="39" t="s">
        <v>42</v>
      </c>
      <c r="N59" s="46">
        <v>0</v>
      </c>
      <c r="O59" s="46">
        <v>0</v>
      </c>
      <c r="P59" s="47">
        <f t="shared" si="44"/>
        <v>0</v>
      </c>
      <c r="Q59" s="43" t="s">
        <v>5</v>
      </c>
      <c r="S59" s="39" t="s">
        <v>42</v>
      </c>
      <c r="T59" s="46">
        <v>0</v>
      </c>
      <c r="U59" s="46">
        <f t="shared" si="45"/>
        <v>0</v>
      </c>
      <c r="V59" s="47">
        <f t="shared" si="46"/>
        <v>0</v>
      </c>
      <c r="Y59" s="39" t="s">
        <v>42</v>
      </c>
      <c r="Z59" s="48">
        <v>0</v>
      </c>
      <c r="AA59" s="46">
        <f t="shared" si="47"/>
        <v>0</v>
      </c>
      <c r="AB59" s="47">
        <f t="shared" si="48"/>
        <v>0</v>
      </c>
      <c r="AE59" s="39" t="s">
        <v>42</v>
      </c>
      <c r="AF59" s="48">
        <v>0</v>
      </c>
      <c r="AG59" s="46">
        <f t="shared" si="49"/>
        <v>0</v>
      </c>
      <c r="AH59" s="47">
        <f t="shared" si="50"/>
        <v>0</v>
      </c>
      <c r="AK59" s="39" t="s">
        <v>42</v>
      </c>
      <c r="AL59" s="48">
        <v>0</v>
      </c>
      <c r="AM59" s="46">
        <f t="shared" si="51"/>
        <v>0</v>
      </c>
      <c r="AN59" s="47">
        <f t="shared" si="52"/>
        <v>0</v>
      </c>
    </row>
    <row r="60" spans="1:40" ht="16.5" thickBot="1" thickTop="1">
      <c r="A60" s="40" t="s">
        <v>44</v>
      </c>
      <c r="B60" s="49">
        <f>SUM(B48:B59)</f>
        <v>43.48</v>
      </c>
      <c r="C60" s="49">
        <f>SUM(C54:C59)</f>
        <v>6.521999999999999</v>
      </c>
      <c r="D60" s="49">
        <f>SUM(D54:D59)</f>
        <v>50.001999999999995</v>
      </c>
      <c r="G60" s="40" t="s">
        <v>44</v>
      </c>
      <c r="H60" s="49">
        <f>SUM(H54:H59)</f>
        <v>240</v>
      </c>
      <c r="I60" s="49">
        <f>SUM(I54:I59)</f>
        <v>36</v>
      </c>
      <c r="J60" s="49">
        <f>SUM(J54:J59)</f>
        <v>276</v>
      </c>
      <c r="M60" s="40" t="s">
        <v>44</v>
      </c>
      <c r="N60" s="49">
        <f>SUM(N54:N59)</f>
        <v>130</v>
      </c>
      <c r="O60" s="49">
        <f>SUM(O54:O59)</f>
        <v>19.5</v>
      </c>
      <c r="P60" s="49">
        <f>SUM(P54:P59)</f>
        <v>149.5</v>
      </c>
      <c r="S60" s="40" t="s">
        <v>44</v>
      </c>
      <c r="T60" s="49">
        <f>SUM(T54:T59)</f>
        <v>750</v>
      </c>
      <c r="U60" s="49">
        <f>SUM(U54:U59)</f>
        <v>112.5</v>
      </c>
      <c r="V60" s="49">
        <f>SUM(V54:V59)</f>
        <v>862.5</v>
      </c>
      <c r="Y60" s="40" t="s">
        <v>44</v>
      </c>
      <c r="Z60" s="49">
        <f>SUM(Z54:Z59)</f>
        <v>86.95</v>
      </c>
      <c r="AA60" s="49">
        <f>SUM(AA54:AA59)</f>
        <v>13.0425</v>
      </c>
      <c r="AB60" s="49">
        <f>SUM(AB54:AB59)</f>
        <v>99.9925</v>
      </c>
      <c r="AE60" s="40" t="s">
        <v>44</v>
      </c>
      <c r="AF60" s="49">
        <f>SUM(AF54:AF59)</f>
        <v>1148</v>
      </c>
      <c r="AG60" s="49">
        <f>SUM(AG54:AG59)</f>
        <v>172.2</v>
      </c>
      <c r="AH60" s="49">
        <f>SUM(AH54:AH59)</f>
        <v>1320.1999999999998</v>
      </c>
      <c r="AK60" s="40" t="s">
        <v>44</v>
      </c>
      <c r="AL60" s="49">
        <f>SUM(AL54:AL59)</f>
        <v>90</v>
      </c>
      <c r="AM60" s="49">
        <f>SUM(AM54:AM59)</f>
        <v>13.5</v>
      </c>
      <c r="AN60" s="49">
        <f>SUM(AN54:AN59)</f>
        <v>103.5</v>
      </c>
    </row>
    <row r="61" spans="1:41" ht="52.5" customHeight="1" thickBot="1" thickTop="1">
      <c r="A61" s="191" t="s">
        <v>29</v>
      </c>
      <c r="B61" s="192"/>
      <c r="C61" s="192"/>
      <c r="D61" s="192"/>
      <c r="E61" s="193"/>
      <c r="G61" s="191" t="s">
        <v>29</v>
      </c>
      <c r="H61" s="192"/>
      <c r="I61" s="192"/>
      <c r="J61" s="192"/>
      <c r="K61" s="193"/>
      <c r="M61" s="191" t="s">
        <v>29</v>
      </c>
      <c r="N61" s="192"/>
      <c r="O61" s="192"/>
      <c r="P61" s="192"/>
      <c r="Q61" s="193"/>
      <c r="S61" s="191" t="s">
        <v>29</v>
      </c>
      <c r="T61" s="192"/>
      <c r="U61" s="192"/>
      <c r="V61" s="192"/>
      <c r="W61" s="193"/>
      <c r="Y61" s="191" t="s">
        <v>29</v>
      </c>
      <c r="Z61" s="192"/>
      <c r="AA61" s="192"/>
      <c r="AB61" s="192"/>
      <c r="AC61" s="193"/>
      <c r="AE61" s="191" t="s">
        <v>29</v>
      </c>
      <c r="AF61" s="192"/>
      <c r="AG61" s="192"/>
      <c r="AH61" s="192"/>
      <c r="AI61" s="193"/>
      <c r="AK61" s="191" t="s">
        <v>29</v>
      </c>
      <c r="AL61" s="192"/>
      <c r="AM61" s="192"/>
      <c r="AN61" s="192"/>
      <c r="AO61" s="193"/>
    </row>
    <row r="62" spans="1:41" ht="19.5" thickBot="1" thickTop="1">
      <c r="A62" s="165" t="s">
        <v>53</v>
      </c>
      <c r="B62" s="166"/>
      <c r="C62" s="166"/>
      <c r="D62" s="166"/>
      <c r="E62" s="167"/>
      <c r="G62" s="165" t="s">
        <v>53</v>
      </c>
      <c r="H62" s="166"/>
      <c r="I62" s="166"/>
      <c r="J62" s="166"/>
      <c r="K62" s="167"/>
      <c r="M62" s="165" t="s">
        <v>53</v>
      </c>
      <c r="N62" s="166"/>
      <c r="O62" s="166"/>
      <c r="P62" s="166"/>
      <c r="Q62" s="167"/>
      <c r="S62" s="165" t="s">
        <v>53</v>
      </c>
      <c r="T62" s="166"/>
      <c r="U62" s="166"/>
      <c r="V62" s="166"/>
      <c r="W62" s="167"/>
      <c r="Y62" s="165" t="s">
        <v>53</v>
      </c>
      <c r="Z62" s="166"/>
      <c r="AA62" s="166"/>
      <c r="AB62" s="166"/>
      <c r="AC62" s="167"/>
      <c r="AE62" s="165" t="s">
        <v>53</v>
      </c>
      <c r="AF62" s="166"/>
      <c r="AG62" s="166"/>
      <c r="AH62" s="166"/>
      <c r="AI62" s="167"/>
      <c r="AK62" s="165" t="s">
        <v>53</v>
      </c>
      <c r="AL62" s="166"/>
      <c r="AM62" s="166"/>
      <c r="AN62" s="166"/>
      <c r="AO62" s="167"/>
    </row>
    <row r="63" spans="1:41" ht="73.5" thickBot="1" thickTop="1">
      <c r="A63" s="182" t="s">
        <v>31</v>
      </c>
      <c r="B63" s="183"/>
      <c r="C63" s="44" t="s">
        <v>46</v>
      </c>
      <c r="D63" s="44" t="s">
        <v>33</v>
      </c>
      <c r="E63" s="45" t="s">
        <v>47</v>
      </c>
      <c r="G63" s="182" t="s">
        <v>31</v>
      </c>
      <c r="H63" s="183"/>
      <c r="I63" s="44" t="s">
        <v>46</v>
      </c>
      <c r="J63" s="44" t="s">
        <v>33</v>
      </c>
      <c r="K63" s="45" t="s">
        <v>47</v>
      </c>
      <c r="M63" s="182" t="s">
        <v>31</v>
      </c>
      <c r="N63" s="183"/>
      <c r="O63" s="44" t="s">
        <v>46</v>
      </c>
      <c r="P63" s="44" t="s">
        <v>33</v>
      </c>
      <c r="Q63" s="45" t="s">
        <v>47</v>
      </c>
      <c r="S63" s="182" t="s">
        <v>31</v>
      </c>
      <c r="T63" s="183"/>
      <c r="U63" s="44" t="s">
        <v>46</v>
      </c>
      <c r="V63" s="44" t="s">
        <v>33</v>
      </c>
      <c r="W63" s="45" t="s">
        <v>47</v>
      </c>
      <c r="Y63" s="182" t="s">
        <v>31</v>
      </c>
      <c r="Z63" s="183"/>
      <c r="AA63" s="44" t="s">
        <v>46</v>
      </c>
      <c r="AB63" s="44" t="s">
        <v>33</v>
      </c>
      <c r="AC63" s="45" t="s">
        <v>47</v>
      </c>
      <c r="AE63" s="182" t="s">
        <v>31</v>
      </c>
      <c r="AF63" s="183"/>
      <c r="AG63" s="44" t="s">
        <v>46</v>
      </c>
      <c r="AH63" s="44" t="s">
        <v>33</v>
      </c>
      <c r="AI63" s="45" t="s">
        <v>47</v>
      </c>
      <c r="AK63" s="182" t="s">
        <v>31</v>
      </c>
      <c r="AL63" s="183"/>
      <c r="AM63" s="44" t="s">
        <v>46</v>
      </c>
      <c r="AN63" s="44" t="s">
        <v>33</v>
      </c>
      <c r="AO63" s="45" t="s">
        <v>47</v>
      </c>
    </row>
    <row r="64" spans="1:41" ht="15.75" thickBot="1" thickTop="1">
      <c r="A64" s="186" t="s">
        <v>35</v>
      </c>
      <c r="B64" s="46" t="s">
        <v>36</v>
      </c>
      <c r="C64" s="46">
        <v>0</v>
      </c>
      <c r="D64" s="46">
        <f>PRODUCT(C64*0.15)</f>
        <v>0</v>
      </c>
      <c r="E64" s="47">
        <f>SUM(C64:D64)</f>
        <v>0</v>
      </c>
      <c r="G64" s="186" t="s">
        <v>35</v>
      </c>
      <c r="H64" s="46" t="s">
        <v>36</v>
      </c>
      <c r="I64" s="46">
        <v>45</v>
      </c>
      <c r="J64" s="46">
        <f>PRODUCT(I64*0.15)</f>
        <v>6.75</v>
      </c>
      <c r="K64" s="47">
        <f>SUM(I64:J64)</f>
        <v>51.75</v>
      </c>
      <c r="M64" s="186" t="s">
        <v>35</v>
      </c>
      <c r="N64" s="34" t="s">
        <v>36</v>
      </c>
      <c r="O64" s="46">
        <v>150</v>
      </c>
      <c r="P64" s="46">
        <f>PRODUCT(O64*0.15)</f>
        <v>22.5</v>
      </c>
      <c r="Q64" s="47">
        <f>SUM(O64:P64)</f>
        <v>172.5</v>
      </c>
      <c r="S64" s="186" t="s">
        <v>35</v>
      </c>
      <c r="T64" s="34" t="s">
        <v>36</v>
      </c>
      <c r="U64" s="46">
        <v>100</v>
      </c>
      <c r="V64" s="46">
        <f>PRODUCT(U64*0.15)</f>
        <v>15</v>
      </c>
      <c r="W64" s="47">
        <f>SUM(U64:V64)</f>
        <v>115</v>
      </c>
      <c r="Y64" s="186" t="s">
        <v>35</v>
      </c>
      <c r="Z64" s="34" t="s">
        <v>36</v>
      </c>
      <c r="AA64" s="46">
        <v>75</v>
      </c>
      <c r="AB64" s="59">
        <v>0</v>
      </c>
      <c r="AC64" s="64">
        <f>SUM(AA64:AB64)</f>
        <v>75</v>
      </c>
      <c r="AD64" s="65" t="s">
        <v>95</v>
      </c>
      <c r="AE64" s="186" t="s">
        <v>35</v>
      </c>
      <c r="AF64" s="34" t="s">
        <v>36</v>
      </c>
      <c r="AG64" s="46">
        <v>74</v>
      </c>
      <c r="AH64" s="46">
        <f>PRODUCT(AG64*0.15)</f>
        <v>11.1</v>
      </c>
      <c r="AI64" s="47">
        <f>SUM(AG64:AH64)</f>
        <v>85.1</v>
      </c>
      <c r="AK64" s="186" t="s">
        <v>35</v>
      </c>
      <c r="AL64" s="34" t="s">
        <v>36</v>
      </c>
      <c r="AM64" s="46">
        <v>0</v>
      </c>
      <c r="AN64" s="46">
        <f>PRODUCT(AM64*0.15)</f>
        <v>0</v>
      </c>
      <c r="AO64" s="47">
        <f>SUM(AM64:AN64)</f>
        <v>0</v>
      </c>
    </row>
    <row r="65" spans="1:41" ht="15" thickBot="1">
      <c r="A65" s="187"/>
      <c r="B65" s="46" t="s">
        <v>48</v>
      </c>
      <c r="C65" s="46">
        <v>0</v>
      </c>
      <c r="D65" s="46">
        <f aca="true" t="shared" si="53" ref="D65:D75">PRODUCT(C65*0.15)</f>
        <v>0</v>
      </c>
      <c r="E65" s="47">
        <f aca="true" t="shared" si="54" ref="E65:E75">SUM(C65:D65)</f>
        <v>0</v>
      </c>
      <c r="G65" s="187"/>
      <c r="H65" s="46" t="s">
        <v>48</v>
      </c>
      <c r="I65" s="46">
        <v>50</v>
      </c>
      <c r="J65" s="46">
        <f aca="true" t="shared" si="55" ref="J65:J75">PRODUCT(I65*0.15)</f>
        <v>7.5</v>
      </c>
      <c r="K65" s="47">
        <f aca="true" t="shared" si="56" ref="K65:K75">SUM(I65:J65)</f>
        <v>57.5</v>
      </c>
      <c r="M65" s="187"/>
      <c r="N65" s="34" t="s">
        <v>48</v>
      </c>
      <c r="O65" s="46">
        <v>150</v>
      </c>
      <c r="P65" s="46">
        <f aca="true" t="shared" si="57" ref="P65:P75">PRODUCT(O65*0.15)</f>
        <v>22.5</v>
      </c>
      <c r="Q65" s="47">
        <f aca="true" t="shared" si="58" ref="Q65:Q75">SUM(O65:P65)</f>
        <v>172.5</v>
      </c>
      <c r="S65" s="187"/>
      <c r="T65" s="34" t="s">
        <v>48</v>
      </c>
      <c r="U65" s="46">
        <v>100</v>
      </c>
      <c r="V65" s="46">
        <f aca="true" t="shared" si="59" ref="V65:V75">PRODUCT(U65*0.15)</f>
        <v>15</v>
      </c>
      <c r="W65" s="47">
        <f aca="true" t="shared" si="60" ref="W65:W75">SUM(U65:V65)</f>
        <v>115</v>
      </c>
      <c r="Y65" s="187"/>
      <c r="Z65" s="34" t="s">
        <v>48</v>
      </c>
      <c r="AA65" s="46">
        <v>0</v>
      </c>
      <c r="AB65" s="46">
        <f aca="true" t="shared" si="61" ref="AB65:AB75">PRODUCT(AA65*0.15)</f>
        <v>0</v>
      </c>
      <c r="AC65" s="47">
        <f aca="true" t="shared" si="62" ref="AC65:AC75">SUM(AA65:AB65)</f>
        <v>0</v>
      </c>
      <c r="AE65" s="187"/>
      <c r="AF65" s="34" t="s">
        <v>48</v>
      </c>
      <c r="AG65" s="46">
        <v>0</v>
      </c>
      <c r="AH65" s="46">
        <f aca="true" t="shared" si="63" ref="AH65:AH75">PRODUCT(AG65*0.15)</f>
        <v>0</v>
      </c>
      <c r="AI65" s="47">
        <f aca="true" t="shared" si="64" ref="AI65:AI75">SUM(AG65:AH65)</f>
        <v>0</v>
      </c>
      <c r="AK65" s="187"/>
      <c r="AL65" s="34" t="s">
        <v>48</v>
      </c>
      <c r="AM65" s="46">
        <v>0</v>
      </c>
      <c r="AN65" s="46">
        <f aca="true" t="shared" si="65" ref="AN65:AN75">PRODUCT(AM65*0.15)</f>
        <v>0</v>
      </c>
      <c r="AO65" s="47">
        <f aca="true" t="shared" si="66" ref="AO65:AO75">SUM(AM65:AN65)</f>
        <v>0</v>
      </c>
    </row>
    <row r="66" spans="1:41" ht="15" thickBot="1">
      <c r="A66" s="187"/>
      <c r="B66" s="46" t="s">
        <v>49</v>
      </c>
      <c r="C66" s="46">
        <v>43.48</v>
      </c>
      <c r="D66" s="46">
        <f t="shared" si="53"/>
        <v>6.521999999999999</v>
      </c>
      <c r="E66" s="47">
        <f t="shared" si="54"/>
        <v>50.001999999999995</v>
      </c>
      <c r="G66" s="187"/>
      <c r="H66" s="46" t="s">
        <v>49</v>
      </c>
      <c r="I66" s="46" t="s">
        <v>89</v>
      </c>
      <c r="J66" s="46"/>
      <c r="K66" s="47"/>
      <c r="M66" s="187"/>
      <c r="N66" s="34" t="s">
        <v>49</v>
      </c>
      <c r="O66" s="46">
        <v>0</v>
      </c>
      <c r="P66" s="46">
        <f t="shared" si="57"/>
        <v>0</v>
      </c>
      <c r="Q66" s="47">
        <f t="shared" si="58"/>
        <v>0</v>
      </c>
      <c r="S66" s="187"/>
      <c r="T66" s="34" t="s">
        <v>49</v>
      </c>
      <c r="U66" s="46">
        <v>0</v>
      </c>
      <c r="V66" s="46">
        <f t="shared" si="59"/>
        <v>0</v>
      </c>
      <c r="W66" s="47">
        <f t="shared" si="60"/>
        <v>0</v>
      </c>
      <c r="Y66" s="187"/>
      <c r="Z66" s="34" t="s">
        <v>49</v>
      </c>
      <c r="AA66" s="46">
        <v>0</v>
      </c>
      <c r="AB66" s="46">
        <f t="shared" si="61"/>
        <v>0</v>
      </c>
      <c r="AC66" s="47">
        <f t="shared" si="62"/>
        <v>0</v>
      </c>
      <c r="AE66" s="187"/>
      <c r="AF66" s="34" t="s">
        <v>49</v>
      </c>
      <c r="AG66" s="46">
        <v>0</v>
      </c>
      <c r="AH66" s="46">
        <f t="shared" si="63"/>
        <v>0</v>
      </c>
      <c r="AI66" s="47">
        <f t="shared" si="64"/>
        <v>0</v>
      </c>
      <c r="AK66" s="187"/>
      <c r="AL66" s="34" t="s">
        <v>49</v>
      </c>
      <c r="AM66" s="46">
        <v>0</v>
      </c>
      <c r="AN66" s="46">
        <f t="shared" si="65"/>
        <v>0</v>
      </c>
      <c r="AO66" s="47">
        <f t="shared" si="66"/>
        <v>0</v>
      </c>
    </row>
    <row r="67" spans="1:41" ht="15" thickBot="1">
      <c r="A67" s="187"/>
      <c r="B67" s="46" t="s">
        <v>40</v>
      </c>
      <c r="C67" s="46">
        <v>0</v>
      </c>
      <c r="D67" s="46">
        <f t="shared" si="53"/>
        <v>0</v>
      </c>
      <c r="E67" s="47">
        <f t="shared" si="54"/>
        <v>0</v>
      </c>
      <c r="G67" s="187"/>
      <c r="H67" s="46" t="s">
        <v>40</v>
      </c>
      <c r="I67" s="46">
        <v>50</v>
      </c>
      <c r="J67" s="46">
        <f t="shared" si="55"/>
        <v>7.5</v>
      </c>
      <c r="K67" s="47">
        <f t="shared" si="56"/>
        <v>57.5</v>
      </c>
      <c r="M67" s="187"/>
      <c r="N67" s="34" t="s">
        <v>40</v>
      </c>
      <c r="O67" s="46">
        <v>0</v>
      </c>
      <c r="P67" s="46">
        <f t="shared" si="57"/>
        <v>0</v>
      </c>
      <c r="Q67" s="47">
        <f t="shared" si="58"/>
        <v>0</v>
      </c>
      <c r="S67" s="187"/>
      <c r="T67" s="34" t="s">
        <v>40</v>
      </c>
      <c r="U67" s="46">
        <v>0</v>
      </c>
      <c r="V67" s="46">
        <f t="shared" si="59"/>
        <v>0</v>
      </c>
      <c r="W67" s="47">
        <f t="shared" si="60"/>
        <v>0</v>
      </c>
      <c r="Y67" s="187"/>
      <c r="Z67" s="34" t="s">
        <v>40</v>
      </c>
      <c r="AA67" s="46">
        <v>0</v>
      </c>
      <c r="AB67" s="46">
        <f t="shared" si="61"/>
        <v>0</v>
      </c>
      <c r="AC67" s="47">
        <f t="shared" si="62"/>
        <v>0</v>
      </c>
      <c r="AE67" s="187"/>
      <c r="AF67" s="34" t="s">
        <v>40</v>
      </c>
      <c r="AG67" s="46">
        <v>0</v>
      </c>
      <c r="AH67" s="46">
        <f t="shared" si="63"/>
        <v>0</v>
      </c>
      <c r="AI67" s="47">
        <f t="shared" si="64"/>
        <v>0</v>
      </c>
      <c r="AK67" s="187"/>
      <c r="AL67" s="34" t="s">
        <v>40</v>
      </c>
      <c r="AM67" s="46">
        <v>0</v>
      </c>
      <c r="AN67" s="46">
        <f t="shared" si="65"/>
        <v>0</v>
      </c>
      <c r="AO67" s="47">
        <f t="shared" si="66"/>
        <v>0</v>
      </c>
    </row>
    <row r="68" spans="1:41" ht="15" thickBot="1">
      <c r="A68" s="187"/>
      <c r="B68" s="46" t="s">
        <v>50</v>
      </c>
      <c r="C68" s="46">
        <v>0</v>
      </c>
      <c r="D68" s="46">
        <f t="shared" si="53"/>
        <v>0</v>
      </c>
      <c r="E68" s="47">
        <f t="shared" si="54"/>
        <v>0</v>
      </c>
      <c r="G68" s="187"/>
      <c r="H68" s="46" t="s">
        <v>50</v>
      </c>
      <c r="I68" s="46">
        <v>50</v>
      </c>
      <c r="J68" s="46">
        <f t="shared" si="55"/>
        <v>7.5</v>
      </c>
      <c r="K68" s="47">
        <f t="shared" si="56"/>
        <v>57.5</v>
      </c>
      <c r="M68" s="187"/>
      <c r="N68" s="34" t="s">
        <v>50</v>
      </c>
      <c r="O68" s="46">
        <v>100</v>
      </c>
      <c r="P68" s="46">
        <f t="shared" si="57"/>
        <v>15</v>
      </c>
      <c r="Q68" s="47">
        <f t="shared" si="58"/>
        <v>115</v>
      </c>
      <c r="S68" s="187"/>
      <c r="T68" s="34" t="s">
        <v>50</v>
      </c>
      <c r="U68" s="46">
        <v>100</v>
      </c>
      <c r="V68" s="46">
        <f t="shared" si="59"/>
        <v>15</v>
      </c>
      <c r="W68" s="47">
        <f t="shared" si="60"/>
        <v>115</v>
      </c>
      <c r="Y68" s="187"/>
      <c r="Z68" s="34" t="s">
        <v>50</v>
      </c>
      <c r="AA68" s="46">
        <v>0</v>
      </c>
      <c r="AB68" s="46">
        <f t="shared" si="61"/>
        <v>0</v>
      </c>
      <c r="AC68" s="47">
        <f t="shared" si="62"/>
        <v>0</v>
      </c>
      <c r="AE68" s="187"/>
      <c r="AF68" s="34" t="s">
        <v>50</v>
      </c>
      <c r="AG68" s="46">
        <v>0</v>
      </c>
      <c r="AH68" s="46">
        <f t="shared" si="63"/>
        <v>0</v>
      </c>
      <c r="AI68" s="47">
        <f t="shared" si="64"/>
        <v>0</v>
      </c>
      <c r="AK68" s="187"/>
      <c r="AL68" s="34" t="s">
        <v>50</v>
      </c>
      <c r="AM68" s="46">
        <v>0</v>
      </c>
      <c r="AN68" s="46">
        <f t="shared" si="65"/>
        <v>0</v>
      </c>
      <c r="AO68" s="47">
        <f t="shared" si="66"/>
        <v>0</v>
      </c>
    </row>
    <row r="69" spans="1:41" ht="29.25" thickBot="1">
      <c r="A69" s="188"/>
      <c r="B69" s="48" t="s">
        <v>42</v>
      </c>
      <c r="C69" s="48">
        <v>0</v>
      </c>
      <c r="D69" s="46">
        <f t="shared" si="53"/>
        <v>0</v>
      </c>
      <c r="E69" s="47">
        <f t="shared" si="54"/>
        <v>0</v>
      </c>
      <c r="G69" s="188"/>
      <c r="H69" s="48" t="s">
        <v>42</v>
      </c>
      <c r="I69" s="48">
        <v>0</v>
      </c>
      <c r="J69" s="46">
        <f t="shared" si="55"/>
        <v>0</v>
      </c>
      <c r="K69" s="47">
        <f t="shared" si="56"/>
        <v>0</v>
      </c>
      <c r="M69" s="188"/>
      <c r="N69" s="35" t="s">
        <v>42</v>
      </c>
      <c r="O69" s="48">
        <v>0</v>
      </c>
      <c r="P69" s="46">
        <f t="shared" si="57"/>
        <v>0</v>
      </c>
      <c r="Q69" s="47">
        <f t="shared" si="58"/>
        <v>0</v>
      </c>
      <c r="S69" s="188"/>
      <c r="T69" s="35" t="s">
        <v>42</v>
      </c>
      <c r="U69" s="48">
        <v>0</v>
      </c>
      <c r="V69" s="46">
        <f t="shared" si="59"/>
        <v>0</v>
      </c>
      <c r="W69" s="47">
        <f t="shared" si="60"/>
        <v>0</v>
      </c>
      <c r="Y69" s="188"/>
      <c r="Z69" s="35" t="s">
        <v>42</v>
      </c>
      <c r="AA69" s="48">
        <v>0</v>
      </c>
      <c r="AB69" s="46">
        <f t="shared" si="61"/>
        <v>0</v>
      </c>
      <c r="AC69" s="47">
        <f t="shared" si="62"/>
        <v>0</v>
      </c>
      <c r="AE69" s="188"/>
      <c r="AF69" s="35" t="s">
        <v>42</v>
      </c>
      <c r="AG69" s="48">
        <v>0</v>
      </c>
      <c r="AH69" s="46">
        <f t="shared" si="63"/>
        <v>0</v>
      </c>
      <c r="AI69" s="47">
        <f t="shared" si="64"/>
        <v>0</v>
      </c>
      <c r="AK69" s="188"/>
      <c r="AL69" s="35" t="s">
        <v>42</v>
      </c>
      <c r="AM69" s="46">
        <v>0</v>
      </c>
      <c r="AN69" s="46">
        <f t="shared" si="65"/>
        <v>0</v>
      </c>
      <c r="AO69" s="47">
        <f t="shared" si="66"/>
        <v>0</v>
      </c>
    </row>
    <row r="70" spans="1:41" ht="15.75" thickBot="1" thickTop="1">
      <c r="A70" s="186" t="s">
        <v>43</v>
      </c>
      <c r="B70" s="46" t="s">
        <v>36</v>
      </c>
      <c r="C70" s="46">
        <v>0</v>
      </c>
      <c r="D70" s="46">
        <f t="shared" si="53"/>
        <v>0</v>
      </c>
      <c r="E70" s="47">
        <f t="shared" si="54"/>
        <v>0</v>
      </c>
      <c r="G70" s="186" t="s">
        <v>43</v>
      </c>
      <c r="H70" s="46" t="s">
        <v>36</v>
      </c>
      <c r="I70" s="46">
        <v>45</v>
      </c>
      <c r="J70" s="46">
        <f t="shared" si="55"/>
        <v>6.75</v>
      </c>
      <c r="K70" s="47">
        <f t="shared" si="56"/>
        <v>51.75</v>
      </c>
      <c r="M70" s="186" t="s">
        <v>43</v>
      </c>
      <c r="N70" s="34" t="s">
        <v>36</v>
      </c>
      <c r="O70" s="46">
        <v>120</v>
      </c>
      <c r="P70" s="46">
        <f t="shared" si="57"/>
        <v>18</v>
      </c>
      <c r="Q70" s="47">
        <f t="shared" si="58"/>
        <v>138</v>
      </c>
      <c r="S70" s="186" t="s">
        <v>43</v>
      </c>
      <c r="T70" s="34" t="s">
        <v>36</v>
      </c>
      <c r="U70" s="46">
        <v>100</v>
      </c>
      <c r="V70" s="46">
        <f t="shared" si="59"/>
        <v>15</v>
      </c>
      <c r="W70" s="47">
        <f t="shared" si="60"/>
        <v>115</v>
      </c>
      <c r="Y70" s="186" t="s">
        <v>43</v>
      </c>
      <c r="Z70" s="34" t="s">
        <v>36</v>
      </c>
      <c r="AA70" s="46">
        <v>65.21</v>
      </c>
      <c r="AB70" s="46">
        <f t="shared" si="61"/>
        <v>9.7815</v>
      </c>
      <c r="AC70" s="47">
        <f t="shared" si="62"/>
        <v>74.99149999999999</v>
      </c>
      <c r="AE70" s="186" t="s">
        <v>43</v>
      </c>
      <c r="AF70" s="34" t="s">
        <v>36</v>
      </c>
      <c r="AG70" s="46">
        <v>43.5</v>
      </c>
      <c r="AH70" s="46">
        <f t="shared" si="63"/>
        <v>6.5249999999999995</v>
      </c>
      <c r="AI70" s="47">
        <f t="shared" si="64"/>
        <v>50.025</v>
      </c>
      <c r="AK70" s="186" t="s">
        <v>43</v>
      </c>
      <c r="AL70" s="34" t="s">
        <v>36</v>
      </c>
      <c r="AM70" s="46">
        <v>40</v>
      </c>
      <c r="AN70" s="46">
        <f t="shared" si="65"/>
        <v>6</v>
      </c>
      <c r="AO70" s="47">
        <f t="shared" si="66"/>
        <v>46</v>
      </c>
    </row>
    <row r="71" spans="1:41" ht="15" thickBot="1">
      <c r="A71" s="187"/>
      <c r="B71" s="46" t="s">
        <v>48</v>
      </c>
      <c r="C71" s="46">
        <v>0</v>
      </c>
      <c r="D71" s="46">
        <f t="shared" si="53"/>
        <v>0</v>
      </c>
      <c r="E71" s="47">
        <f t="shared" si="54"/>
        <v>0</v>
      </c>
      <c r="G71" s="187"/>
      <c r="H71" s="46" t="s">
        <v>48</v>
      </c>
      <c r="I71" s="46">
        <v>50</v>
      </c>
      <c r="J71" s="46">
        <f t="shared" si="55"/>
        <v>7.5</v>
      </c>
      <c r="K71" s="47">
        <f t="shared" si="56"/>
        <v>57.5</v>
      </c>
      <c r="M71" s="187"/>
      <c r="N71" s="34" t="s">
        <v>48</v>
      </c>
      <c r="O71" s="46">
        <v>120</v>
      </c>
      <c r="P71" s="46">
        <f t="shared" si="57"/>
        <v>18</v>
      </c>
      <c r="Q71" s="47">
        <f t="shared" si="58"/>
        <v>138</v>
      </c>
      <c r="S71" s="187"/>
      <c r="T71" s="34" t="s">
        <v>48</v>
      </c>
      <c r="U71" s="46">
        <v>100</v>
      </c>
      <c r="V71" s="46">
        <f t="shared" si="59"/>
        <v>15</v>
      </c>
      <c r="W71" s="47">
        <f t="shared" si="60"/>
        <v>115</v>
      </c>
      <c r="Y71" s="187"/>
      <c r="Z71" s="34" t="s">
        <v>48</v>
      </c>
      <c r="AA71" s="46">
        <v>0</v>
      </c>
      <c r="AB71" s="46">
        <f t="shared" si="61"/>
        <v>0</v>
      </c>
      <c r="AC71" s="47">
        <f t="shared" si="62"/>
        <v>0</v>
      </c>
      <c r="AE71" s="187"/>
      <c r="AF71" s="34" t="s">
        <v>48</v>
      </c>
      <c r="AG71" s="46">
        <v>0</v>
      </c>
      <c r="AH71" s="46">
        <f t="shared" si="63"/>
        <v>0</v>
      </c>
      <c r="AI71" s="47">
        <f t="shared" si="64"/>
        <v>0</v>
      </c>
      <c r="AK71" s="187"/>
      <c r="AL71" s="34" t="s">
        <v>48</v>
      </c>
      <c r="AM71" s="46">
        <v>0</v>
      </c>
      <c r="AN71" s="46">
        <f t="shared" si="65"/>
        <v>0</v>
      </c>
      <c r="AO71" s="47">
        <f t="shared" si="66"/>
        <v>0</v>
      </c>
    </row>
    <row r="72" spans="1:41" ht="15" thickBot="1">
      <c r="A72" s="187"/>
      <c r="B72" s="46" t="s">
        <v>49</v>
      </c>
      <c r="C72" s="46">
        <v>13.04</v>
      </c>
      <c r="D72" s="46">
        <f t="shared" si="53"/>
        <v>1.9559999999999997</v>
      </c>
      <c r="E72" s="47">
        <f t="shared" si="54"/>
        <v>14.995999999999999</v>
      </c>
      <c r="G72" s="187"/>
      <c r="H72" s="46" t="s">
        <v>49</v>
      </c>
      <c r="I72" s="46" t="s">
        <v>89</v>
      </c>
      <c r="J72" s="46"/>
      <c r="K72" s="47"/>
      <c r="M72" s="187"/>
      <c r="N72" s="34" t="s">
        <v>49</v>
      </c>
      <c r="O72" s="46">
        <v>0</v>
      </c>
      <c r="P72" s="46">
        <f t="shared" si="57"/>
        <v>0</v>
      </c>
      <c r="Q72" s="47">
        <f t="shared" si="58"/>
        <v>0</v>
      </c>
      <c r="S72" s="187"/>
      <c r="T72" s="34" t="s">
        <v>49</v>
      </c>
      <c r="U72" s="46">
        <v>0</v>
      </c>
      <c r="V72" s="46">
        <f t="shared" si="59"/>
        <v>0</v>
      </c>
      <c r="W72" s="47">
        <f t="shared" si="60"/>
        <v>0</v>
      </c>
      <c r="Y72" s="187"/>
      <c r="Z72" s="34" t="s">
        <v>49</v>
      </c>
      <c r="AA72" s="46">
        <v>0</v>
      </c>
      <c r="AB72" s="46">
        <f t="shared" si="61"/>
        <v>0</v>
      </c>
      <c r="AC72" s="47">
        <f t="shared" si="62"/>
        <v>0</v>
      </c>
      <c r="AE72" s="187"/>
      <c r="AF72" s="34" t="s">
        <v>49</v>
      </c>
      <c r="AG72" s="46">
        <v>0</v>
      </c>
      <c r="AH72" s="46">
        <f t="shared" si="63"/>
        <v>0</v>
      </c>
      <c r="AI72" s="47">
        <f t="shared" si="64"/>
        <v>0</v>
      </c>
      <c r="AK72" s="187"/>
      <c r="AL72" s="34" t="s">
        <v>49</v>
      </c>
      <c r="AM72" s="46">
        <v>0</v>
      </c>
      <c r="AN72" s="46">
        <f t="shared" si="65"/>
        <v>0</v>
      </c>
      <c r="AO72" s="47">
        <f t="shared" si="66"/>
        <v>0</v>
      </c>
    </row>
    <row r="73" spans="1:41" ht="15" thickBot="1">
      <c r="A73" s="187"/>
      <c r="B73" s="46" t="s">
        <v>40</v>
      </c>
      <c r="C73" s="46">
        <v>0</v>
      </c>
      <c r="D73" s="46">
        <f t="shared" si="53"/>
        <v>0</v>
      </c>
      <c r="E73" s="47">
        <f t="shared" si="54"/>
        <v>0</v>
      </c>
      <c r="G73" s="187"/>
      <c r="H73" s="46" t="s">
        <v>40</v>
      </c>
      <c r="I73" s="46">
        <v>50</v>
      </c>
      <c r="J73" s="46">
        <f t="shared" si="55"/>
        <v>7.5</v>
      </c>
      <c r="K73" s="47">
        <f t="shared" si="56"/>
        <v>57.5</v>
      </c>
      <c r="M73" s="187"/>
      <c r="N73" s="34" t="s">
        <v>40</v>
      </c>
      <c r="O73" s="46">
        <v>0</v>
      </c>
      <c r="P73" s="46">
        <f t="shared" si="57"/>
        <v>0</v>
      </c>
      <c r="Q73" s="47">
        <f t="shared" si="58"/>
        <v>0</v>
      </c>
      <c r="S73" s="187"/>
      <c r="T73" s="34" t="s">
        <v>40</v>
      </c>
      <c r="U73" s="46">
        <v>0</v>
      </c>
      <c r="V73" s="46">
        <f t="shared" si="59"/>
        <v>0</v>
      </c>
      <c r="W73" s="47">
        <f t="shared" si="60"/>
        <v>0</v>
      </c>
      <c r="Y73" s="187"/>
      <c r="Z73" s="34" t="s">
        <v>40</v>
      </c>
      <c r="AA73" s="46">
        <v>0</v>
      </c>
      <c r="AB73" s="46">
        <f t="shared" si="61"/>
        <v>0</v>
      </c>
      <c r="AC73" s="47">
        <f t="shared" si="62"/>
        <v>0</v>
      </c>
      <c r="AE73" s="187"/>
      <c r="AF73" s="34" t="s">
        <v>40</v>
      </c>
      <c r="AG73" s="46">
        <v>0</v>
      </c>
      <c r="AH73" s="46">
        <f t="shared" si="63"/>
        <v>0</v>
      </c>
      <c r="AI73" s="47">
        <f t="shared" si="64"/>
        <v>0</v>
      </c>
      <c r="AK73" s="187"/>
      <c r="AL73" s="34" t="s">
        <v>40</v>
      </c>
      <c r="AM73" s="46">
        <v>0</v>
      </c>
      <c r="AN73" s="46">
        <f t="shared" si="65"/>
        <v>0</v>
      </c>
      <c r="AO73" s="47">
        <f t="shared" si="66"/>
        <v>0</v>
      </c>
    </row>
    <row r="74" spans="1:41" ht="15" thickBot="1">
      <c r="A74" s="187"/>
      <c r="B74" s="46" t="s">
        <v>50</v>
      </c>
      <c r="C74" s="46">
        <v>0</v>
      </c>
      <c r="D74" s="46">
        <f t="shared" si="53"/>
        <v>0</v>
      </c>
      <c r="E74" s="47">
        <f t="shared" si="54"/>
        <v>0</v>
      </c>
      <c r="G74" s="187"/>
      <c r="H74" s="46" t="s">
        <v>50</v>
      </c>
      <c r="I74" s="46">
        <v>50</v>
      </c>
      <c r="J74" s="46">
        <f t="shared" si="55"/>
        <v>7.5</v>
      </c>
      <c r="K74" s="47">
        <f t="shared" si="56"/>
        <v>57.5</v>
      </c>
      <c r="M74" s="187"/>
      <c r="N74" s="34" t="s">
        <v>50</v>
      </c>
      <c r="O74" s="46">
        <v>100</v>
      </c>
      <c r="P74" s="46">
        <f t="shared" si="57"/>
        <v>15</v>
      </c>
      <c r="Q74" s="47">
        <f t="shared" si="58"/>
        <v>115</v>
      </c>
      <c r="S74" s="187"/>
      <c r="T74" s="34" t="s">
        <v>50</v>
      </c>
      <c r="U74" s="46">
        <v>100</v>
      </c>
      <c r="V74" s="46">
        <f t="shared" si="59"/>
        <v>15</v>
      </c>
      <c r="W74" s="47">
        <f t="shared" si="60"/>
        <v>115</v>
      </c>
      <c r="Y74" s="187"/>
      <c r="Z74" s="34" t="s">
        <v>50</v>
      </c>
      <c r="AA74" s="46">
        <v>0</v>
      </c>
      <c r="AB74" s="46">
        <f t="shared" si="61"/>
        <v>0</v>
      </c>
      <c r="AC74" s="47">
        <f t="shared" si="62"/>
        <v>0</v>
      </c>
      <c r="AE74" s="187"/>
      <c r="AF74" s="34" t="s">
        <v>50</v>
      </c>
      <c r="AG74" s="46">
        <v>0</v>
      </c>
      <c r="AH74" s="46">
        <f t="shared" si="63"/>
        <v>0</v>
      </c>
      <c r="AI74" s="47">
        <f t="shared" si="64"/>
        <v>0</v>
      </c>
      <c r="AK74" s="187"/>
      <c r="AL74" s="34" t="s">
        <v>50</v>
      </c>
      <c r="AM74" s="46">
        <v>0</v>
      </c>
      <c r="AN74" s="46">
        <f t="shared" si="65"/>
        <v>0</v>
      </c>
      <c r="AO74" s="47">
        <f t="shared" si="66"/>
        <v>0</v>
      </c>
    </row>
    <row r="75" spans="1:41" ht="29.25" thickBot="1">
      <c r="A75" s="188"/>
      <c r="B75" s="48" t="s">
        <v>42</v>
      </c>
      <c r="C75" s="48">
        <v>0</v>
      </c>
      <c r="D75" s="46">
        <f t="shared" si="53"/>
        <v>0</v>
      </c>
      <c r="E75" s="47">
        <f t="shared" si="54"/>
        <v>0</v>
      </c>
      <c r="G75" s="188"/>
      <c r="H75" s="48" t="s">
        <v>42</v>
      </c>
      <c r="I75" s="48">
        <v>0</v>
      </c>
      <c r="J75" s="46">
        <f t="shared" si="55"/>
        <v>0</v>
      </c>
      <c r="K75" s="47">
        <f t="shared" si="56"/>
        <v>0</v>
      </c>
      <c r="M75" s="188"/>
      <c r="N75" s="35" t="s">
        <v>42</v>
      </c>
      <c r="O75" s="48">
        <v>0</v>
      </c>
      <c r="P75" s="46">
        <f t="shared" si="57"/>
        <v>0</v>
      </c>
      <c r="Q75" s="47">
        <f t="shared" si="58"/>
        <v>0</v>
      </c>
      <c r="S75" s="188"/>
      <c r="T75" s="35" t="s">
        <v>42</v>
      </c>
      <c r="U75" s="48">
        <v>0</v>
      </c>
      <c r="V75" s="46">
        <f t="shared" si="59"/>
        <v>0</v>
      </c>
      <c r="W75" s="47">
        <f t="shared" si="60"/>
        <v>0</v>
      </c>
      <c r="Y75" s="188"/>
      <c r="Z75" s="35" t="s">
        <v>42</v>
      </c>
      <c r="AA75" s="48">
        <v>0</v>
      </c>
      <c r="AB75" s="46">
        <f t="shared" si="61"/>
        <v>0</v>
      </c>
      <c r="AC75" s="47">
        <f t="shared" si="62"/>
        <v>0</v>
      </c>
      <c r="AE75" s="188"/>
      <c r="AF75" s="35" t="s">
        <v>42</v>
      </c>
      <c r="AG75" s="48">
        <v>0</v>
      </c>
      <c r="AH75" s="46">
        <f t="shared" si="63"/>
        <v>0</v>
      </c>
      <c r="AI75" s="47">
        <f t="shared" si="64"/>
        <v>0</v>
      </c>
      <c r="AK75" s="188"/>
      <c r="AL75" s="35" t="s">
        <v>42</v>
      </c>
      <c r="AM75" s="48">
        <v>0</v>
      </c>
      <c r="AN75" s="46">
        <f t="shared" si="65"/>
        <v>0</v>
      </c>
      <c r="AO75" s="47">
        <f t="shared" si="66"/>
        <v>0</v>
      </c>
    </row>
    <row r="76" spans="1:41" ht="16.5" thickBot="1" thickTop="1">
      <c r="A76" s="189" t="s">
        <v>44</v>
      </c>
      <c r="B76" s="190"/>
      <c r="C76" s="49">
        <f>SUM(C64:C75)</f>
        <v>56.519999999999996</v>
      </c>
      <c r="D76" s="49">
        <f>SUM(D64:D75)</f>
        <v>8.478</v>
      </c>
      <c r="E76" s="49">
        <f>SUM(E64:E75)</f>
        <v>64.99799999999999</v>
      </c>
      <c r="G76" s="189" t="s">
        <v>44</v>
      </c>
      <c r="H76" s="190"/>
      <c r="I76" s="49">
        <f>SUM(I64:I75)</f>
        <v>390</v>
      </c>
      <c r="J76" s="49">
        <f>SUM(J64:J75)</f>
        <v>58.5</v>
      </c>
      <c r="K76" s="49">
        <f>SUM(K64:K75)</f>
        <v>448.5</v>
      </c>
      <c r="M76" s="189" t="s">
        <v>44</v>
      </c>
      <c r="N76" s="190"/>
      <c r="O76" s="49">
        <f>SUM(O64:O75)</f>
        <v>740</v>
      </c>
      <c r="P76" s="49">
        <f>SUM(P64:P75)</f>
        <v>111</v>
      </c>
      <c r="Q76" s="49">
        <f>SUM(Q64:Q75)</f>
        <v>851</v>
      </c>
      <c r="S76" s="189" t="s">
        <v>44</v>
      </c>
      <c r="T76" s="190"/>
      <c r="U76" s="49">
        <f>SUM(U64:U75)</f>
        <v>600</v>
      </c>
      <c r="V76" s="49">
        <f>SUM(V64:V75)</f>
        <v>90</v>
      </c>
      <c r="W76" s="49">
        <f>SUM(W64:W75)</f>
        <v>690</v>
      </c>
      <c r="Y76" s="189" t="s">
        <v>44</v>
      </c>
      <c r="Z76" s="190"/>
      <c r="AA76" s="49">
        <f>SUM(AA64:AA75)</f>
        <v>140.20999999999998</v>
      </c>
      <c r="AB76" s="60">
        <f>SUM(AB64:AB75)</f>
        <v>9.7815</v>
      </c>
      <c r="AC76" s="60">
        <f>SUM(AC64:AC75)</f>
        <v>149.99149999999997</v>
      </c>
      <c r="AE76" s="189" t="s">
        <v>44</v>
      </c>
      <c r="AF76" s="190"/>
      <c r="AG76" s="49">
        <f>SUM(AG64:AG75)</f>
        <v>117.5</v>
      </c>
      <c r="AH76" s="49">
        <f>SUM(AH64:AH75)</f>
        <v>17.625</v>
      </c>
      <c r="AI76" s="49">
        <f>SUM(AI64:AI75)</f>
        <v>135.125</v>
      </c>
      <c r="AK76" s="189" t="s">
        <v>44</v>
      </c>
      <c r="AL76" s="190"/>
      <c r="AM76" s="49">
        <f>SUM(AM64:AM75)</f>
        <v>40</v>
      </c>
      <c r="AN76" s="49">
        <f>SUM(AN64:AN75)</f>
        <v>6</v>
      </c>
      <c r="AO76" s="49">
        <f>SUM(AO64:AO75)</f>
        <v>46</v>
      </c>
    </row>
    <row r="77" spans="1:40" ht="78.75" customHeight="1" thickBot="1" thickTop="1">
      <c r="A77" s="191" t="s">
        <v>29</v>
      </c>
      <c r="B77" s="192"/>
      <c r="C77" s="192"/>
      <c r="D77" s="193"/>
      <c r="G77" s="191" t="s">
        <v>29</v>
      </c>
      <c r="H77" s="192"/>
      <c r="I77" s="192"/>
      <c r="J77" s="193"/>
      <c r="M77" s="191" t="s">
        <v>29</v>
      </c>
      <c r="N77" s="192"/>
      <c r="O77" s="192"/>
      <c r="P77" s="193"/>
      <c r="S77" s="191" t="s">
        <v>29</v>
      </c>
      <c r="T77" s="192"/>
      <c r="U77" s="192"/>
      <c r="V77" s="193"/>
      <c r="Y77" s="191" t="s">
        <v>29</v>
      </c>
      <c r="Z77" s="192"/>
      <c r="AA77" s="192"/>
      <c r="AB77" s="193"/>
      <c r="AE77" s="191" t="s">
        <v>29</v>
      </c>
      <c r="AF77" s="192"/>
      <c r="AG77" s="192"/>
      <c r="AH77" s="193"/>
      <c r="AK77" s="191" t="s">
        <v>29</v>
      </c>
      <c r="AL77" s="192"/>
      <c r="AM77" s="192"/>
      <c r="AN77" s="193"/>
    </row>
    <row r="78" spans="1:40" ht="19.5" thickBot="1" thickTop="1">
      <c r="A78" s="165" t="s">
        <v>54</v>
      </c>
      <c r="B78" s="166"/>
      <c r="C78" s="166"/>
      <c r="D78" s="167"/>
      <c r="G78" s="165" t="s">
        <v>54</v>
      </c>
      <c r="H78" s="166"/>
      <c r="I78" s="166"/>
      <c r="J78" s="167"/>
      <c r="M78" s="165" t="s">
        <v>54</v>
      </c>
      <c r="N78" s="166"/>
      <c r="O78" s="166"/>
      <c r="P78" s="167"/>
      <c r="S78" s="165" t="s">
        <v>54</v>
      </c>
      <c r="T78" s="166"/>
      <c r="U78" s="166"/>
      <c r="V78" s="167"/>
      <c r="Y78" s="165" t="s">
        <v>54</v>
      </c>
      <c r="Z78" s="166"/>
      <c r="AA78" s="166"/>
      <c r="AB78" s="167"/>
      <c r="AE78" s="165" t="s">
        <v>54</v>
      </c>
      <c r="AF78" s="166"/>
      <c r="AG78" s="166"/>
      <c r="AH78" s="167"/>
      <c r="AK78" s="165" t="s">
        <v>54</v>
      </c>
      <c r="AL78" s="166"/>
      <c r="AM78" s="166"/>
      <c r="AN78" s="167"/>
    </row>
    <row r="79" spans="1:40" ht="73.5" thickBot="1" thickTop="1">
      <c r="A79" s="37" t="s">
        <v>31</v>
      </c>
      <c r="B79" s="44" t="s">
        <v>46</v>
      </c>
      <c r="C79" s="44" t="s">
        <v>33</v>
      </c>
      <c r="D79" s="45" t="s">
        <v>47</v>
      </c>
      <c r="G79" s="37" t="s">
        <v>31</v>
      </c>
      <c r="H79" s="44" t="s">
        <v>46</v>
      </c>
      <c r="I79" s="44" t="s">
        <v>33</v>
      </c>
      <c r="J79" s="45" t="s">
        <v>47</v>
      </c>
      <c r="M79" s="37" t="s">
        <v>31</v>
      </c>
      <c r="N79" s="32" t="s">
        <v>46</v>
      </c>
      <c r="O79" s="44" t="s">
        <v>33</v>
      </c>
      <c r="P79" s="45" t="s">
        <v>47</v>
      </c>
      <c r="S79" s="37" t="s">
        <v>31</v>
      </c>
      <c r="T79" s="32" t="s">
        <v>46</v>
      </c>
      <c r="U79" s="44" t="s">
        <v>33</v>
      </c>
      <c r="V79" s="45" t="s">
        <v>47</v>
      </c>
      <c r="Y79" s="37" t="s">
        <v>31</v>
      </c>
      <c r="Z79" s="32" t="s">
        <v>46</v>
      </c>
      <c r="AA79" s="44" t="s">
        <v>33</v>
      </c>
      <c r="AB79" s="45" t="s">
        <v>47</v>
      </c>
      <c r="AE79" s="37" t="s">
        <v>31</v>
      </c>
      <c r="AF79" s="32" t="s">
        <v>46</v>
      </c>
      <c r="AG79" s="44" t="s">
        <v>33</v>
      </c>
      <c r="AH79" s="45" t="s">
        <v>47</v>
      </c>
      <c r="AK79" s="37" t="s">
        <v>31</v>
      </c>
      <c r="AL79" s="32" t="s">
        <v>46</v>
      </c>
      <c r="AM79" s="44" t="s">
        <v>33</v>
      </c>
      <c r="AN79" s="45" t="s">
        <v>47</v>
      </c>
    </row>
    <row r="80" spans="1:40" s="43" customFormat="1" ht="30" thickBot="1" thickTop="1">
      <c r="A80" s="53" t="s">
        <v>55</v>
      </c>
      <c r="B80" s="46">
        <v>0</v>
      </c>
      <c r="C80" s="46">
        <f>PRODUCT(B80*0.15)</f>
        <v>0</v>
      </c>
      <c r="D80" s="47">
        <f>SUM(B80:C80)</f>
        <v>0</v>
      </c>
      <c r="G80" s="53" t="s">
        <v>55</v>
      </c>
      <c r="H80" s="46">
        <v>100</v>
      </c>
      <c r="I80" s="46">
        <f>PRODUCT(H80*0.15)</f>
        <v>15</v>
      </c>
      <c r="J80" s="47">
        <f>SUM(H80:I80)</f>
        <v>115</v>
      </c>
      <c r="M80" s="53" t="s">
        <v>55</v>
      </c>
      <c r="N80" s="46">
        <v>50</v>
      </c>
      <c r="O80" s="46">
        <f>PRODUCT(N80*0.15)</f>
        <v>7.5</v>
      </c>
      <c r="P80" s="47">
        <f>SUM(N80:O80)</f>
        <v>57.5</v>
      </c>
      <c r="S80" s="53" t="s">
        <v>55</v>
      </c>
      <c r="T80" s="46">
        <v>200</v>
      </c>
      <c r="U80" s="46">
        <f>PRODUCT(T80*0.15)</f>
        <v>30</v>
      </c>
      <c r="V80" s="47">
        <f>SUM(T80:U80)</f>
        <v>230</v>
      </c>
      <c r="Y80" s="53" t="s">
        <v>55</v>
      </c>
      <c r="Z80" s="46">
        <v>0</v>
      </c>
      <c r="AA80" s="46">
        <f>PRODUCT(Z80*0.15)</f>
        <v>0</v>
      </c>
      <c r="AB80" s="47">
        <f>SUM(Z80:AA80)</f>
        <v>0</v>
      </c>
      <c r="AE80" s="53" t="s">
        <v>55</v>
      </c>
      <c r="AF80" s="46">
        <v>399</v>
      </c>
      <c r="AG80" s="46">
        <f>PRODUCT(AF80*0.15)</f>
        <v>59.849999999999994</v>
      </c>
      <c r="AH80" s="47">
        <f>SUM(AF80:AG80)</f>
        <v>458.85</v>
      </c>
      <c r="AK80" s="53" t="s">
        <v>55</v>
      </c>
      <c r="AL80" s="46">
        <v>120</v>
      </c>
      <c r="AM80" s="46">
        <f>PRODUCT(AL80*0.15)</f>
        <v>18</v>
      </c>
      <c r="AN80" s="47">
        <f>SUM(AL80:AM80)</f>
        <v>138</v>
      </c>
    </row>
    <row r="81" spans="1:40" s="43" customFormat="1" ht="15" thickBot="1">
      <c r="A81" s="53" t="s">
        <v>56</v>
      </c>
      <c r="B81" s="46">
        <v>78.26</v>
      </c>
      <c r="C81" s="46">
        <f>PRODUCT(B81*0.15)</f>
        <v>11.739</v>
      </c>
      <c r="D81" s="47">
        <f>SUM(B81:C81)</f>
        <v>89.99900000000001</v>
      </c>
      <c r="G81" s="53" t="s">
        <v>56</v>
      </c>
      <c r="H81" s="46" t="s">
        <v>89</v>
      </c>
      <c r="I81" s="46"/>
      <c r="J81" s="47"/>
      <c r="M81" s="53" t="s">
        <v>56</v>
      </c>
      <c r="N81" s="46">
        <v>0</v>
      </c>
      <c r="O81" s="46">
        <f>PRODUCT(N81*0.15)</f>
        <v>0</v>
      </c>
      <c r="P81" s="47">
        <f>SUM(N81:O81)</f>
        <v>0</v>
      </c>
      <c r="S81" s="53" t="s">
        <v>56</v>
      </c>
      <c r="T81" s="46">
        <v>50</v>
      </c>
      <c r="U81" s="46">
        <f>PRODUCT(T81*0.15)</f>
        <v>7.5</v>
      </c>
      <c r="V81" s="47">
        <f>SUM(T81:U81)</f>
        <v>57.5</v>
      </c>
      <c r="Y81" s="53" t="s">
        <v>56</v>
      </c>
      <c r="Z81" s="46">
        <v>0</v>
      </c>
      <c r="AA81" s="46">
        <f>PRODUCT(Z81*0.15)</f>
        <v>0</v>
      </c>
      <c r="AB81" s="47">
        <f>SUM(Z81:AA81)</f>
        <v>0</v>
      </c>
      <c r="AE81" s="53" t="s">
        <v>56</v>
      </c>
      <c r="AF81" s="46">
        <v>0</v>
      </c>
      <c r="AG81" s="46">
        <f>PRODUCT(AF81*0.15)</f>
        <v>0</v>
      </c>
      <c r="AH81" s="47">
        <f>SUM(AF81:AG81)</f>
        <v>0</v>
      </c>
      <c r="AK81" s="53" t="s">
        <v>56</v>
      </c>
      <c r="AL81" s="46">
        <v>120</v>
      </c>
      <c r="AM81" s="46">
        <f>PRODUCT(AL81*0.15)</f>
        <v>18</v>
      </c>
      <c r="AN81" s="47">
        <f>SUM(AL81:AM81)</f>
        <v>138</v>
      </c>
    </row>
    <row r="82" spans="1:40" s="43" customFormat="1" ht="15" thickBot="1">
      <c r="A82" s="53" t="s">
        <v>57</v>
      </c>
      <c r="B82" s="46">
        <v>0</v>
      </c>
      <c r="C82" s="46">
        <f>PRODUCT(B82*0.15)</f>
        <v>0</v>
      </c>
      <c r="D82" s="47">
        <f>SUM(B82:C82)</f>
        <v>0</v>
      </c>
      <c r="G82" s="53" t="s">
        <v>57</v>
      </c>
      <c r="H82" s="46">
        <v>0</v>
      </c>
      <c r="I82" s="46">
        <f>PRODUCT(H82*0.15)</f>
        <v>0</v>
      </c>
      <c r="J82" s="47">
        <f>SUM(H82:I82)</f>
        <v>0</v>
      </c>
      <c r="M82" s="53" t="s">
        <v>57</v>
      </c>
      <c r="N82" s="46">
        <v>0</v>
      </c>
      <c r="O82" s="46">
        <f>PRODUCT(N82*0.15)</f>
        <v>0</v>
      </c>
      <c r="P82" s="47">
        <f>SUM(N82:O82)</f>
        <v>0</v>
      </c>
      <c r="S82" s="53" t="s">
        <v>57</v>
      </c>
      <c r="T82" s="46">
        <v>0</v>
      </c>
      <c r="U82" s="46">
        <f>PRODUCT(T82*0.15)</f>
        <v>0</v>
      </c>
      <c r="V82" s="47">
        <f>SUM(T82:U82)</f>
        <v>0</v>
      </c>
      <c r="Y82" s="53" t="s">
        <v>57</v>
      </c>
      <c r="Z82" s="46">
        <v>0</v>
      </c>
      <c r="AA82" s="46">
        <f>PRODUCT(Z82*0.15)</f>
        <v>0</v>
      </c>
      <c r="AB82" s="47">
        <f>SUM(Z82:AA82)</f>
        <v>0</v>
      </c>
      <c r="AE82" s="53" t="s">
        <v>57</v>
      </c>
      <c r="AF82" s="46">
        <v>0</v>
      </c>
      <c r="AG82" s="46">
        <f>PRODUCT(AF82*0.15)</f>
        <v>0</v>
      </c>
      <c r="AH82" s="47">
        <f>SUM(AF82:AG82)</f>
        <v>0</v>
      </c>
      <c r="AK82" s="53" t="s">
        <v>57</v>
      </c>
      <c r="AL82" s="46">
        <v>0</v>
      </c>
      <c r="AM82" s="46">
        <f>PRODUCT(AL82*0.15)</f>
        <v>0</v>
      </c>
      <c r="AN82" s="47">
        <f>SUM(AL82:AM82)</f>
        <v>0</v>
      </c>
    </row>
    <row r="83" spans="1:40" s="43" customFormat="1" ht="15" thickBot="1">
      <c r="A83" s="54" t="s">
        <v>58</v>
      </c>
      <c r="B83" s="48">
        <v>0</v>
      </c>
      <c r="C83" s="46">
        <f>PRODUCT(B83*0.15)</f>
        <v>0</v>
      </c>
      <c r="D83" s="47">
        <f>SUM(B83:C83)</f>
        <v>0</v>
      </c>
      <c r="G83" s="54" t="s">
        <v>58</v>
      </c>
      <c r="H83" s="48">
        <v>0</v>
      </c>
      <c r="I83" s="46">
        <f>PRODUCT(H83*0.15)</f>
        <v>0</v>
      </c>
      <c r="J83" s="47">
        <f>SUM(H83:I83)</f>
        <v>0</v>
      </c>
      <c r="M83" s="54" t="s">
        <v>58</v>
      </c>
      <c r="N83" s="48">
        <v>0</v>
      </c>
      <c r="O83" s="46">
        <f>PRODUCT(N83*0.15)</f>
        <v>0</v>
      </c>
      <c r="P83" s="47">
        <f>SUM(N83:O83)</f>
        <v>0</v>
      </c>
      <c r="S83" s="54" t="s">
        <v>58</v>
      </c>
      <c r="T83" s="48">
        <v>150</v>
      </c>
      <c r="U83" s="46">
        <f>PRODUCT(T83*0.15)</f>
        <v>22.5</v>
      </c>
      <c r="V83" s="47">
        <f>SUM(T83:U83)</f>
        <v>172.5</v>
      </c>
      <c r="Y83" s="54" t="s">
        <v>58</v>
      </c>
      <c r="Z83" s="48">
        <v>0</v>
      </c>
      <c r="AA83" s="46">
        <f>PRODUCT(Z83*0.15)</f>
        <v>0</v>
      </c>
      <c r="AB83" s="47">
        <f>SUM(Z83:AA83)</f>
        <v>0</v>
      </c>
      <c r="AE83" s="54" t="s">
        <v>58</v>
      </c>
      <c r="AF83" s="48">
        <v>0</v>
      </c>
      <c r="AG83" s="46">
        <f>PRODUCT(AF83*0.15)</f>
        <v>0</v>
      </c>
      <c r="AH83" s="47">
        <f>SUM(AF83:AG83)</f>
        <v>0</v>
      </c>
      <c r="AK83" s="54" t="s">
        <v>58</v>
      </c>
      <c r="AL83" s="48">
        <v>120</v>
      </c>
      <c r="AM83" s="46">
        <f>PRODUCT(AL83*0.15)</f>
        <v>18</v>
      </c>
      <c r="AN83" s="47">
        <f>SUM(AL83:AM83)</f>
        <v>138</v>
      </c>
    </row>
    <row r="84" spans="1:40" s="43" customFormat="1" ht="16.5" thickBot="1" thickTop="1">
      <c r="A84" s="55" t="s">
        <v>44</v>
      </c>
      <c r="B84" s="49">
        <f>SUM(B72:B83)</f>
        <v>78.26</v>
      </c>
      <c r="C84" s="49">
        <f>SUM(C80:C83)</f>
        <v>11.739</v>
      </c>
      <c r="D84" s="49">
        <f>SUM(D80:D83)</f>
        <v>89.99900000000001</v>
      </c>
      <c r="G84" s="55" t="s">
        <v>44</v>
      </c>
      <c r="H84" s="49">
        <f>SUM(H80:H83)</f>
        <v>100</v>
      </c>
      <c r="I84" s="49">
        <f>SUM(I80:I83)</f>
        <v>15</v>
      </c>
      <c r="J84" s="49">
        <f>SUM(J80:J83)</f>
        <v>115</v>
      </c>
      <c r="M84" s="55" t="s">
        <v>44</v>
      </c>
      <c r="N84" s="49">
        <f>SUM(N80:N83)</f>
        <v>50</v>
      </c>
      <c r="O84" s="49">
        <f>SUM(O80:O83)</f>
        <v>7.5</v>
      </c>
      <c r="P84" s="49">
        <f>SUM(P80:P83)</f>
        <v>57.5</v>
      </c>
      <c r="S84" s="55" t="s">
        <v>44</v>
      </c>
      <c r="T84" s="49">
        <f>SUM(T80:T83)</f>
        <v>400</v>
      </c>
      <c r="U84" s="49">
        <f>SUM(U80:U83)</f>
        <v>60</v>
      </c>
      <c r="V84" s="49">
        <f>SUM(V80:V83)</f>
        <v>460</v>
      </c>
      <c r="Y84" s="55" t="s">
        <v>44</v>
      </c>
      <c r="Z84" s="49">
        <f>SUM(Z80:Z83)</f>
        <v>0</v>
      </c>
      <c r="AA84" s="49">
        <f>SUM(AA80:AA83)</f>
        <v>0</v>
      </c>
      <c r="AB84" s="49">
        <f>SUM(AB80:AB83)</f>
        <v>0</v>
      </c>
      <c r="AE84" s="55" t="s">
        <v>44</v>
      </c>
      <c r="AF84" s="49">
        <f>SUM(AF80:AF83)</f>
        <v>399</v>
      </c>
      <c r="AG84" s="49">
        <f>SUM(AG80:AG83)</f>
        <v>59.849999999999994</v>
      </c>
      <c r="AH84" s="49">
        <f>SUM(AH80:AH83)</f>
        <v>458.85</v>
      </c>
      <c r="AK84" s="55" t="s">
        <v>44</v>
      </c>
      <c r="AL84" s="49">
        <f>SUM(AL80:AL83)</f>
        <v>360</v>
      </c>
      <c r="AM84" s="49">
        <f>SUM(AM80:AM83)</f>
        <v>54</v>
      </c>
      <c r="AN84" s="49">
        <f>SUM(AN80:AN83)</f>
        <v>414</v>
      </c>
    </row>
    <row r="85" spans="1:40" ht="18.75" thickBot="1">
      <c r="A85" s="194" t="s">
        <v>59</v>
      </c>
      <c r="B85" s="195"/>
      <c r="C85" s="195"/>
      <c r="D85" s="196"/>
      <c r="G85" s="194" t="s">
        <v>59</v>
      </c>
      <c r="H85" s="195"/>
      <c r="I85" s="195"/>
      <c r="J85" s="196"/>
      <c r="M85" s="194" t="s">
        <v>59</v>
      </c>
      <c r="N85" s="195"/>
      <c r="O85" s="195"/>
      <c r="P85" s="196"/>
      <c r="S85" s="194" t="s">
        <v>59</v>
      </c>
      <c r="T85" s="195"/>
      <c r="U85" s="195"/>
      <c r="V85" s="196"/>
      <c r="Y85" s="194" t="s">
        <v>59</v>
      </c>
      <c r="Z85" s="195"/>
      <c r="AA85" s="195"/>
      <c r="AB85" s="196"/>
      <c r="AE85" s="194" t="s">
        <v>59</v>
      </c>
      <c r="AF85" s="195"/>
      <c r="AG85" s="195"/>
      <c r="AH85" s="196"/>
      <c r="AK85" s="194" t="s">
        <v>59</v>
      </c>
      <c r="AL85" s="195"/>
      <c r="AM85" s="195"/>
      <c r="AN85" s="196"/>
    </row>
    <row r="86" spans="1:40" ht="72.75" thickBot="1">
      <c r="A86" s="37" t="s">
        <v>31</v>
      </c>
      <c r="B86" s="44" t="s">
        <v>46</v>
      </c>
      <c r="C86" s="44" t="s">
        <v>33</v>
      </c>
      <c r="D86" s="45" t="s">
        <v>47</v>
      </c>
      <c r="G86" s="37" t="s">
        <v>31</v>
      </c>
      <c r="H86" s="44" t="s">
        <v>46</v>
      </c>
      <c r="I86" s="44" t="s">
        <v>33</v>
      </c>
      <c r="J86" s="45" t="s">
        <v>47</v>
      </c>
      <c r="M86" s="37" t="s">
        <v>31</v>
      </c>
      <c r="N86" s="32" t="s">
        <v>46</v>
      </c>
      <c r="O86" s="44" t="s">
        <v>33</v>
      </c>
      <c r="P86" s="45" t="s">
        <v>47</v>
      </c>
      <c r="S86" s="37" t="s">
        <v>31</v>
      </c>
      <c r="T86" s="32" t="s">
        <v>46</v>
      </c>
      <c r="U86" s="44" t="s">
        <v>33</v>
      </c>
      <c r="V86" s="45" t="s">
        <v>47</v>
      </c>
      <c r="Y86" s="37" t="s">
        <v>31</v>
      </c>
      <c r="Z86" s="32" t="s">
        <v>46</v>
      </c>
      <c r="AA86" s="44" t="s">
        <v>33</v>
      </c>
      <c r="AB86" s="45" t="s">
        <v>47</v>
      </c>
      <c r="AE86" s="37" t="s">
        <v>31</v>
      </c>
      <c r="AF86" s="32" t="s">
        <v>46</v>
      </c>
      <c r="AG86" s="44" t="s">
        <v>33</v>
      </c>
      <c r="AH86" s="45" t="s">
        <v>47</v>
      </c>
      <c r="AK86" s="37" t="s">
        <v>31</v>
      </c>
      <c r="AL86" s="32" t="s">
        <v>46</v>
      </c>
      <c r="AM86" s="44" t="s">
        <v>33</v>
      </c>
      <c r="AN86" s="45" t="s">
        <v>47</v>
      </c>
    </row>
    <row r="87" spans="1:40" s="43" customFormat="1" ht="44.25" thickBot="1" thickTop="1">
      <c r="A87" s="54" t="s">
        <v>60</v>
      </c>
      <c r="B87" s="49">
        <v>13.04</v>
      </c>
      <c r="C87" s="46">
        <f>PRODUCT(B87*0.15)</f>
        <v>1.9559999999999997</v>
      </c>
      <c r="D87" s="47">
        <f>SUM(B87:C87)</f>
        <v>14.995999999999999</v>
      </c>
      <c r="G87" s="54" t="s">
        <v>60</v>
      </c>
      <c r="H87" s="48">
        <v>45</v>
      </c>
      <c r="I87" s="46">
        <f>PRODUCT(H87*0.15)</f>
        <v>6.75</v>
      </c>
      <c r="J87" s="47">
        <f>SUM(H87:I87)</f>
        <v>51.75</v>
      </c>
      <c r="M87" s="54" t="s">
        <v>60</v>
      </c>
      <c r="N87" s="48">
        <v>50</v>
      </c>
      <c r="O87" s="46">
        <f>PRODUCT(N87*0.15)</f>
        <v>7.5</v>
      </c>
      <c r="P87" s="47">
        <f>SUM(N87:O87)</f>
        <v>57.5</v>
      </c>
      <c r="S87" s="54" t="s">
        <v>60</v>
      </c>
      <c r="T87" s="48">
        <v>50</v>
      </c>
      <c r="U87" s="46">
        <f>PRODUCT(T87*0.15)</f>
        <v>7.5</v>
      </c>
      <c r="V87" s="47">
        <f>SUM(T87:U87)</f>
        <v>57.5</v>
      </c>
      <c r="Y87" s="54" t="s">
        <v>60</v>
      </c>
      <c r="Z87" s="49">
        <v>0</v>
      </c>
      <c r="AA87" s="46">
        <f>PRODUCT(Z87*0.15)</f>
        <v>0</v>
      </c>
      <c r="AB87" s="47">
        <f>SUM(Z87:AA87)</f>
        <v>0</v>
      </c>
      <c r="AE87" s="54" t="s">
        <v>60</v>
      </c>
      <c r="AF87" s="49">
        <v>0</v>
      </c>
      <c r="AG87" s="46">
        <f>PRODUCT(AF87*0.15)</f>
        <v>0</v>
      </c>
      <c r="AH87" s="47">
        <f>SUM(AF87:AG87)</f>
        <v>0</v>
      </c>
      <c r="AK87" s="54" t="s">
        <v>60</v>
      </c>
      <c r="AL87" s="48">
        <v>45</v>
      </c>
      <c r="AM87" s="46">
        <f>PRODUCT(AL87*0.15)</f>
        <v>6.75</v>
      </c>
      <c r="AN87" s="47">
        <f>SUM(AL87:AM87)</f>
        <v>51.75</v>
      </c>
    </row>
    <row r="88" spans="1:38" ht="131.25" customHeight="1" thickBot="1" thickTop="1">
      <c r="A88" s="176" t="s">
        <v>29</v>
      </c>
      <c r="B88" s="178"/>
      <c r="G88" s="176" t="s">
        <v>29</v>
      </c>
      <c r="H88" s="178"/>
      <c r="M88" s="176" t="s">
        <v>29</v>
      </c>
      <c r="N88" s="178"/>
      <c r="S88" s="176" t="s">
        <v>29</v>
      </c>
      <c r="T88" s="178"/>
      <c r="Y88" s="176" t="s">
        <v>29</v>
      </c>
      <c r="Z88" s="178"/>
      <c r="AE88" s="176" t="s">
        <v>29</v>
      </c>
      <c r="AF88" s="178"/>
      <c r="AK88" s="176" t="s">
        <v>29</v>
      </c>
      <c r="AL88" s="178"/>
    </row>
    <row r="89" spans="1:38" ht="54" customHeight="1" thickBot="1" thickTop="1">
      <c r="A89" s="165" t="s">
        <v>61</v>
      </c>
      <c r="B89" s="167"/>
      <c r="G89" s="165" t="s">
        <v>61</v>
      </c>
      <c r="H89" s="167"/>
      <c r="M89" s="165" t="s">
        <v>61</v>
      </c>
      <c r="N89" s="167"/>
      <c r="S89" s="165" t="s">
        <v>61</v>
      </c>
      <c r="T89" s="167"/>
      <c r="Y89" s="165" t="s">
        <v>61</v>
      </c>
      <c r="Z89" s="167"/>
      <c r="AE89" s="165" t="s">
        <v>61</v>
      </c>
      <c r="AF89" s="167"/>
      <c r="AK89" s="165" t="s">
        <v>61</v>
      </c>
      <c r="AL89" s="167"/>
    </row>
    <row r="90" spans="1:38" ht="37.5" thickBot="1" thickTop="1">
      <c r="A90" s="37" t="s">
        <v>31</v>
      </c>
      <c r="B90" s="45" t="s">
        <v>62</v>
      </c>
      <c r="G90" s="37" t="s">
        <v>31</v>
      </c>
      <c r="H90" s="45" t="s">
        <v>62</v>
      </c>
      <c r="M90" s="37" t="s">
        <v>31</v>
      </c>
      <c r="N90" s="33" t="s">
        <v>62</v>
      </c>
      <c r="S90" s="37" t="s">
        <v>31</v>
      </c>
      <c r="T90" s="33" t="s">
        <v>62</v>
      </c>
      <c r="Y90" s="37" t="s">
        <v>31</v>
      </c>
      <c r="Z90" s="33" t="s">
        <v>62</v>
      </c>
      <c r="AE90" s="37" t="s">
        <v>31</v>
      </c>
      <c r="AF90" s="33" t="s">
        <v>62</v>
      </c>
      <c r="AK90" s="37" t="s">
        <v>31</v>
      </c>
      <c r="AL90" s="33" t="s">
        <v>62</v>
      </c>
    </row>
    <row r="91" spans="1:38" s="58" customFormat="1" ht="16.5" thickBot="1" thickTop="1">
      <c r="A91" s="57" t="s">
        <v>63</v>
      </c>
      <c r="B91" s="51">
        <v>0.06</v>
      </c>
      <c r="G91" s="57" t="s">
        <v>63</v>
      </c>
      <c r="H91" s="51">
        <v>0.049</v>
      </c>
      <c r="K91" s="43"/>
      <c r="M91" s="57" t="s">
        <v>63</v>
      </c>
      <c r="N91" s="51">
        <v>0.07</v>
      </c>
      <c r="S91" s="57" t="s">
        <v>63</v>
      </c>
      <c r="T91" s="51">
        <v>0.05</v>
      </c>
      <c r="Y91" s="57" t="s">
        <v>63</v>
      </c>
      <c r="Z91" s="51">
        <v>0.08</v>
      </c>
      <c r="AE91" s="57" t="s">
        <v>63</v>
      </c>
      <c r="AF91" s="51">
        <v>0.1</v>
      </c>
      <c r="AK91" s="57" t="s">
        <v>63</v>
      </c>
      <c r="AL91" s="51">
        <v>0.06</v>
      </c>
    </row>
    <row r="92" spans="1:37" ht="15.75" thickBot="1" thickTop="1">
      <c r="A92" s="36"/>
      <c r="G92" s="36"/>
      <c r="M92" s="36"/>
      <c r="S92" s="36"/>
      <c r="Y92" s="36"/>
      <c r="AE92" s="36"/>
      <c r="AK92" s="36"/>
    </row>
    <row r="93" spans="1:41" ht="78.75" customHeight="1" thickBot="1" thickTop="1">
      <c r="A93" s="179" t="s">
        <v>65</v>
      </c>
      <c r="B93" s="180"/>
      <c r="C93" s="180"/>
      <c r="D93" s="180"/>
      <c r="E93" s="181"/>
      <c r="G93" s="179" t="s">
        <v>65</v>
      </c>
      <c r="H93" s="180"/>
      <c r="I93" s="180"/>
      <c r="J93" s="180"/>
      <c r="K93" s="181"/>
      <c r="M93" s="179" t="s">
        <v>65</v>
      </c>
      <c r="N93" s="180"/>
      <c r="O93" s="180"/>
      <c r="P93" s="180"/>
      <c r="Q93" s="181"/>
      <c r="S93" s="179" t="s">
        <v>65</v>
      </c>
      <c r="T93" s="180"/>
      <c r="U93" s="180"/>
      <c r="V93" s="180"/>
      <c r="W93" s="181"/>
      <c r="Y93" s="179" t="s">
        <v>65</v>
      </c>
      <c r="Z93" s="180"/>
      <c r="AA93" s="180"/>
      <c r="AB93" s="180"/>
      <c r="AC93" s="181"/>
      <c r="AE93" s="179" t="s">
        <v>65</v>
      </c>
      <c r="AF93" s="180"/>
      <c r="AG93" s="180"/>
      <c r="AH93" s="180"/>
      <c r="AI93" s="181"/>
      <c r="AK93" s="179" t="s">
        <v>65</v>
      </c>
      <c r="AL93" s="180"/>
      <c r="AM93" s="180"/>
      <c r="AN93" s="180"/>
      <c r="AO93" s="181"/>
    </row>
    <row r="94" spans="1:41" ht="54" customHeight="1" thickBot="1" thickTop="1">
      <c r="A94" s="165" t="s">
        <v>66</v>
      </c>
      <c r="B94" s="166"/>
      <c r="C94" s="166"/>
      <c r="D94" s="166"/>
      <c r="E94" s="167"/>
      <c r="G94" s="165" t="s">
        <v>66</v>
      </c>
      <c r="H94" s="166"/>
      <c r="I94" s="166"/>
      <c r="J94" s="166"/>
      <c r="K94" s="167"/>
      <c r="M94" s="165" t="s">
        <v>66</v>
      </c>
      <c r="N94" s="166"/>
      <c r="O94" s="166"/>
      <c r="P94" s="166"/>
      <c r="Q94" s="167"/>
      <c r="S94" s="165" t="s">
        <v>66</v>
      </c>
      <c r="T94" s="166"/>
      <c r="U94" s="166"/>
      <c r="V94" s="166"/>
      <c r="W94" s="167"/>
      <c r="Y94" s="165" t="s">
        <v>66</v>
      </c>
      <c r="Z94" s="166"/>
      <c r="AA94" s="166"/>
      <c r="AB94" s="166"/>
      <c r="AC94" s="167"/>
      <c r="AE94" s="165" t="s">
        <v>66</v>
      </c>
      <c r="AF94" s="166"/>
      <c r="AG94" s="166"/>
      <c r="AH94" s="166"/>
      <c r="AI94" s="167"/>
      <c r="AK94" s="165" t="s">
        <v>66</v>
      </c>
      <c r="AL94" s="166"/>
      <c r="AM94" s="166"/>
      <c r="AN94" s="166"/>
      <c r="AO94" s="167"/>
    </row>
    <row r="95" spans="1:41" ht="91.5" thickBot="1" thickTop="1">
      <c r="A95" s="182" t="s">
        <v>31</v>
      </c>
      <c r="B95" s="183"/>
      <c r="C95" s="44" t="s">
        <v>67</v>
      </c>
      <c r="D95" s="44" t="s">
        <v>33</v>
      </c>
      <c r="E95" s="45" t="s">
        <v>68</v>
      </c>
      <c r="G95" s="182" t="s">
        <v>31</v>
      </c>
      <c r="H95" s="183"/>
      <c r="I95" s="44" t="s">
        <v>67</v>
      </c>
      <c r="J95" s="44" t="s">
        <v>33</v>
      </c>
      <c r="K95" s="45" t="s">
        <v>68</v>
      </c>
      <c r="M95" s="182" t="s">
        <v>31</v>
      </c>
      <c r="N95" s="183"/>
      <c r="O95" s="44" t="s">
        <v>67</v>
      </c>
      <c r="P95" s="44" t="s">
        <v>33</v>
      </c>
      <c r="Q95" s="45" t="s">
        <v>68</v>
      </c>
      <c r="S95" s="182" t="s">
        <v>31</v>
      </c>
      <c r="T95" s="183"/>
      <c r="U95" s="44" t="s">
        <v>67</v>
      </c>
      <c r="V95" s="44" t="s">
        <v>33</v>
      </c>
      <c r="W95" s="45" t="s">
        <v>68</v>
      </c>
      <c r="Y95" s="182" t="s">
        <v>31</v>
      </c>
      <c r="Z95" s="183"/>
      <c r="AA95" s="44" t="s">
        <v>67</v>
      </c>
      <c r="AB95" s="44" t="s">
        <v>33</v>
      </c>
      <c r="AC95" s="45" t="s">
        <v>68</v>
      </c>
      <c r="AE95" s="182" t="s">
        <v>31</v>
      </c>
      <c r="AF95" s="183"/>
      <c r="AG95" s="44" t="s">
        <v>67</v>
      </c>
      <c r="AH95" s="44" t="s">
        <v>33</v>
      </c>
      <c r="AI95" s="45" t="s">
        <v>68</v>
      </c>
      <c r="AK95" s="182" t="s">
        <v>31</v>
      </c>
      <c r="AL95" s="183"/>
      <c r="AM95" s="44" t="s">
        <v>67</v>
      </c>
      <c r="AN95" s="44" t="s">
        <v>33</v>
      </c>
      <c r="AO95" s="45" t="s">
        <v>68</v>
      </c>
    </row>
    <row r="96" spans="1:46" ht="15.75" thickBot="1" thickTop="1">
      <c r="A96" s="184" t="s">
        <v>69</v>
      </c>
      <c r="B96" s="185"/>
      <c r="C96" s="46">
        <v>173.91</v>
      </c>
      <c r="D96" s="46">
        <f>PRODUCT(C96*0.15)</f>
        <v>26.086499999999997</v>
      </c>
      <c r="E96" s="47">
        <f>SUM(C96:D96)</f>
        <v>199.9965</v>
      </c>
      <c r="G96" s="184" t="s">
        <v>69</v>
      </c>
      <c r="H96" s="185"/>
      <c r="I96" s="46">
        <v>90</v>
      </c>
      <c r="J96" s="46">
        <f>PRODUCT(I96*0.15)</f>
        <v>13.5</v>
      </c>
      <c r="K96" s="47">
        <f>SUM(I96:J96)</f>
        <v>103.5</v>
      </c>
      <c r="M96" s="184" t="s">
        <v>69</v>
      </c>
      <c r="N96" s="185"/>
      <c r="O96" s="46">
        <v>720</v>
      </c>
      <c r="P96" s="46">
        <f>PRODUCT(O96*0.15)</f>
        <v>108</v>
      </c>
      <c r="Q96" s="47">
        <f>SUM(O96:P96)</f>
        <v>828</v>
      </c>
      <c r="S96" s="184" t="s">
        <v>69</v>
      </c>
      <c r="T96" s="185"/>
      <c r="U96" s="46">
        <v>200</v>
      </c>
      <c r="V96" s="46">
        <f>PRODUCT(U96*0.15)</f>
        <v>30</v>
      </c>
      <c r="W96" s="47">
        <f>SUM(U96:V96)</f>
        <v>230</v>
      </c>
      <c r="Y96" s="184" t="s">
        <v>69</v>
      </c>
      <c r="Z96" s="185"/>
      <c r="AA96" s="46">
        <v>845.43</v>
      </c>
      <c r="AB96" s="59">
        <v>34.57</v>
      </c>
      <c r="AC96" s="64">
        <f aca="true" t="shared" si="67" ref="AC96:AC102">SUM(AA96:AB96)</f>
        <v>880</v>
      </c>
      <c r="AD96" s="65" t="s">
        <v>95</v>
      </c>
      <c r="AE96" s="184" t="s">
        <v>69</v>
      </c>
      <c r="AF96" s="185"/>
      <c r="AG96" s="46">
        <v>2489</v>
      </c>
      <c r="AH96" s="46">
        <f>PRODUCT(AG96*0.15)</f>
        <v>373.34999999999997</v>
      </c>
      <c r="AI96" s="47">
        <f>SUM(AG96:AH96)</f>
        <v>2862.35</v>
      </c>
      <c r="AK96" s="184" t="s">
        <v>69</v>
      </c>
      <c r="AL96" s="185"/>
      <c r="AM96" s="46">
        <v>680</v>
      </c>
      <c r="AN96" s="59">
        <v>14.5</v>
      </c>
      <c r="AO96" s="64">
        <f>SUM(AM96:AN96)</f>
        <v>694.5</v>
      </c>
      <c r="AP96" s="61" t="s">
        <v>93</v>
      </c>
      <c r="AQ96" s="61"/>
      <c r="AR96" s="61"/>
      <c r="AS96" s="61"/>
      <c r="AT96" s="61"/>
    </row>
    <row r="97" spans="1:46" ht="15" thickBot="1">
      <c r="A97" s="174" t="s">
        <v>70</v>
      </c>
      <c r="B97" s="175"/>
      <c r="C97" s="46">
        <v>56.52</v>
      </c>
      <c r="D97" s="46">
        <f aca="true" t="shared" si="68" ref="D97:D102">PRODUCT(C97*0.15)</f>
        <v>8.478</v>
      </c>
      <c r="E97" s="47">
        <f aca="true" t="shared" si="69" ref="E97:E102">SUM(C97:D97)</f>
        <v>64.998</v>
      </c>
      <c r="G97" s="174" t="s">
        <v>70</v>
      </c>
      <c r="H97" s="175"/>
      <c r="I97" s="46">
        <v>80</v>
      </c>
      <c r="J97" s="46">
        <f aca="true" t="shared" si="70" ref="J97:J102">PRODUCT(I97*0.15)</f>
        <v>12</v>
      </c>
      <c r="K97" s="47">
        <f aca="true" t="shared" si="71" ref="K97:K102">SUM(I97:J97)</f>
        <v>92</v>
      </c>
      <c r="M97" s="174" t="s">
        <v>70</v>
      </c>
      <c r="N97" s="175"/>
      <c r="O97" s="46">
        <v>710</v>
      </c>
      <c r="P97" s="46">
        <f aca="true" t="shared" si="72" ref="P97:P102">PRODUCT(O97*0.15)</f>
        <v>106.5</v>
      </c>
      <c r="Q97" s="47">
        <f aca="true" t="shared" si="73" ref="Q97:Q102">SUM(O97:P97)</f>
        <v>816.5</v>
      </c>
      <c r="S97" s="174" t="s">
        <v>70</v>
      </c>
      <c r="T97" s="175"/>
      <c r="U97" s="46">
        <v>120</v>
      </c>
      <c r="V97" s="46">
        <f aca="true" t="shared" si="74" ref="V97:V102">PRODUCT(U97*0.15)</f>
        <v>18</v>
      </c>
      <c r="W97" s="47">
        <f aca="true" t="shared" si="75" ref="W97:W102">SUM(U97:V97)</f>
        <v>138</v>
      </c>
      <c r="Y97" s="174" t="s">
        <v>70</v>
      </c>
      <c r="Z97" s="175"/>
      <c r="AA97" s="46">
        <v>280.43</v>
      </c>
      <c r="AB97" s="59">
        <v>14.57</v>
      </c>
      <c r="AC97" s="64">
        <f t="shared" si="67"/>
        <v>295</v>
      </c>
      <c r="AD97" s="65" t="s">
        <v>95</v>
      </c>
      <c r="AE97" s="174" t="s">
        <v>70</v>
      </c>
      <c r="AF97" s="175"/>
      <c r="AG97" s="46">
        <v>853.5</v>
      </c>
      <c r="AH97" s="46">
        <f aca="true" t="shared" si="76" ref="AH97:AH102">PRODUCT(AG97*0.15)</f>
        <v>128.025</v>
      </c>
      <c r="AI97" s="47">
        <f aca="true" t="shared" si="77" ref="AI97:AI102">SUM(AG97:AH97)</f>
        <v>981.525</v>
      </c>
      <c r="AK97" s="174" t="s">
        <v>70</v>
      </c>
      <c r="AL97" s="175"/>
      <c r="AM97" s="46">
        <v>480</v>
      </c>
      <c r="AN97" s="59">
        <v>36</v>
      </c>
      <c r="AO97" s="64">
        <f aca="true" t="shared" si="78" ref="AO97:AO102">SUM(AM97:AN97)</f>
        <v>516</v>
      </c>
      <c r="AP97" s="68" t="s">
        <v>94</v>
      </c>
      <c r="AQ97" s="61"/>
      <c r="AR97" s="61"/>
      <c r="AS97" s="61"/>
      <c r="AT97" s="61"/>
    </row>
    <row r="98" spans="1:41" ht="28.5" customHeight="1" thickBot="1">
      <c r="A98" s="174" t="s">
        <v>71</v>
      </c>
      <c r="B98" s="175"/>
      <c r="C98" s="46">
        <v>56.52</v>
      </c>
      <c r="D98" s="46">
        <f t="shared" si="68"/>
        <v>8.478</v>
      </c>
      <c r="E98" s="47">
        <f t="shared" si="69"/>
        <v>64.998</v>
      </c>
      <c r="G98" s="174" t="s">
        <v>71</v>
      </c>
      <c r="H98" s="175"/>
      <c r="I98" s="46">
        <v>45</v>
      </c>
      <c r="J98" s="46">
        <f t="shared" si="70"/>
        <v>6.75</v>
      </c>
      <c r="K98" s="47">
        <f t="shared" si="71"/>
        <v>51.75</v>
      </c>
      <c r="M98" s="174" t="s">
        <v>71</v>
      </c>
      <c r="N98" s="175"/>
      <c r="O98" s="46">
        <v>500</v>
      </c>
      <c r="P98" s="46">
        <f t="shared" si="72"/>
        <v>75</v>
      </c>
      <c r="Q98" s="47">
        <f t="shared" si="73"/>
        <v>575</v>
      </c>
      <c r="S98" s="174" t="s">
        <v>71</v>
      </c>
      <c r="T98" s="175"/>
      <c r="U98" s="46">
        <v>100</v>
      </c>
      <c r="V98" s="46">
        <f t="shared" si="74"/>
        <v>15</v>
      </c>
      <c r="W98" s="47">
        <f t="shared" si="75"/>
        <v>115</v>
      </c>
      <c r="Y98" s="174" t="s">
        <v>71</v>
      </c>
      <c r="Z98" s="175"/>
      <c r="AA98" s="46">
        <v>140.21</v>
      </c>
      <c r="AB98" s="59">
        <v>9.79</v>
      </c>
      <c r="AC98" s="64">
        <f t="shared" si="67"/>
        <v>150</v>
      </c>
      <c r="AD98" s="65" t="s">
        <v>95</v>
      </c>
      <c r="AE98" s="174" t="s">
        <v>71</v>
      </c>
      <c r="AF98" s="175"/>
      <c r="AG98" s="46">
        <v>812</v>
      </c>
      <c r="AH98" s="46">
        <f t="shared" si="76"/>
        <v>121.8</v>
      </c>
      <c r="AI98" s="47">
        <f t="shared" si="77"/>
        <v>933.8</v>
      </c>
      <c r="AK98" s="174" t="s">
        <v>71</v>
      </c>
      <c r="AL98" s="175"/>
      <c r="AM98" s="46">
        <v>180</v>
      </c>
      <c r="AN98" s="46">
        <f>PRODUCT(AM98*0.15)</f>
        <v>27</v>
      </c>
      <c r="AO98" s="47">
        <f t="shared" si="78"/>
        <v>207</v>
      </c>
    </row>
    <row r="99" spans="1:41" ht="42.75" customHeight="1" thickBot="1">
      <c r="A99" s="174" t="s">
        <v>72</v>
      </c>
      <c r="B99" s="175"/>
      <c r="C99" s="46">
        <v>43.48</v>
      </c>
      <c r="D99" s="46">
        <f t="shared" si="68"/>
        <v>6.521999999999999</v>
      </c>
      <c r="E99" s="47">
        <f t="shared" si="69"/>
        <v>50.001999999999995</v>
      </c>
      <c r="G99" s="174" t="s">
        <v>72</v>
      </c>
      <c r="H99" s="175"/>
      <c r="I99" s="46">
        <v>90</v>
      </c>
      <c r="J99" s="46">
        <f t="shared" si="70"/>
        <v>13.5</v>
      </c>
      <c r="K99" s="47">
        <f t="shared" si="71"/>
        <v>103.5</v>
      </c>
      <c r="M99" s="174" t="s">
        <v>72</v>
      </c>
      <c r="N99" s="175"/>
      <c r="O99" s="46">
        <v>130</v>
      </c>
      <c r="P99" s="46">
        <f t="shared" si="72"/>
        <v>19.5</v>
      </c>
      <c r="Q99" s="47">
        <f t="shared" si="73"/>
        <v>149.5</v>
      </c>
      <c r="S99" s="174" t="s">
        <v>72</v>
      </c>
      <c r="T99" s="175"/>
      <c r="U99" s="46">
        <v>250</v>
      </c>
      <c r="V99" s="46">
        <f t="shared" si="74"/>
        <v>37.5</v>
      </c>
      <c r="W99" s="47">
        <f t="shared" si="75"/>
        <v>287.5</v>
      </c>
      <c r="Y99" s="174" t="s">
        <v>72</v>
      </c>
      <c r="Z99" s="175"/>
      <c r="AA99" s="46">
        <v>86.95</v>
      </c>
      <c r="AB99" s="46">
        <f>PRODUCT(AA99*0.15)</f>
        <v>13.0425</v>
      </c>
      <c r="AC99" s="47">
        <f t="shared" si="67"/>
        <v>99.9925</v>
      </c>
      <c r="AE99" s="174" t="s">
        <v>72</v>
      </c>
      <c r="AF99" s="175"/>
      <c r="AG99" s="46">
        <v>1148</v>
      </c>
      <c r="AH99" s="46">
        <f t="shared" si="76"/>
        <v>172.2</v>
      </c>
      <c r="AI99" s="47">
        <f t="shared" si="77"/>
        <v>1320.2</v>
      </c>
      <c r="AK99" s="174" t="s">
        <v>72</v>
      </c>
      <c r="AL99" s="175"/>
      <c r="AM99" s="46">
        <v>90</v>
      </c>
      <c r="AN99" s="46">
        <f>PRODUCT(AM99*0.15)</f>
        <v>13.5</v>
      </c>
      <c r="AO99" s="47">
        <f t="shared" si="78"/>
        <v>103.5</v>
      </c>
    </row>
    <row r="100" spans="1:41" ht="15" thickBot="1">
      <c r="A100" s="174" t="s">
        <v>73</v>
      </c>
      <c r="B100" s="175"/>
      <c r="C100" s="46">
        <v>56.52</v>
      </c>
      <c r="D100" s="46">
        <f t="shared" si="68"/>
        <v>8.478</v>
      </c>
      <c r="E100" s="47">
        <f t="shared" si="69"/>
        <v>64.998</v>
      </c>
      <c r="G100" s="174" t="s">
        <v>73</v>
      </c>
      <c r="H100" s="175"/>
      <c r="I100" s="46">
        <v>45</v>
      </c>
      <c r="J100" s="46">
        <f t="shared" si="70"/>
        <v>6.75</v>
      </c>
      <c r="K100" s="47">
        <f t="shared" si="71"/>
        <v>51.75</v>
      </c>
      <c r="M100" s="174" t="s">
        <v>73</v>
      </c>
      <c r="N100" s="175"/>
      <c r="O100" s="46">
        <v>740</v>
      </c>
      <c r="P100" s="46">
        <f t="shared" si="72"/>
        <v>111</v>
      </c>
      <c r="Q100" s="47">
        <f t="shared" si="73"/>
        <v>851</v>
      </c>
      <c r="S100" s="174" t="s">
        <v>73</v>
      </c>
      <c r="T100" s="175"/>
      <c r="U100" s="46">
        <v>100</v>
      </c>
      <c r="V100" s="46">
        <f t="shared" si="74"/>
        <v>15</v>
      </c>
      <c r="W100" s="47">
        <f t="shared" si="75"/>
        <v>115</v>
      </c>
      <c r="Y100" s="174" t="s">
        <v>73</v>
      </c>
      <c r="Z100" s="175"/>
      <c r="AA100" s="46">
        <v>140.21</v>
      </c>
      <c r="AB100" s="59">
        <v>9.79</v>
      </c>
      <c r="AC100" s="64">
        <f t="shared" si="67"/>
        <v>150</v>
      </c>
      <c r="AD100" s="65" t="s">
        <v>95</v>
      </c>
      <c r="AE100" s="174" t="s">
        <v>73</v>
      </c>
      <c r="AF100" s="175"/>
      <c r="AG100" s="46">
        <v>117.5</v>
      </c>
      <c r="AH100" s="46">
        <f t="shared" si="76"/>
        <v>17.625</v>
      </c>
      <c r="AI100" s="47">
        <f t="shared" si="77"/>
        <v>135.125</v>
      </c>
      <c r="AK100" s="174" t="s">
        <v>73</v>
      </c>
      <c r="AL100" s="175"/>
      <c r="AM100" s="46">
        <v>40</v>
      </c>
      <c r="AN100" s="46">
        <f>PRODUCT(AM100*0.15)</f>
        <v>6</v>
      </c>
      <c r="AO100" s="47">
        <f t="shared" si="78"/>
        <v>46</v>
      </c>
    </row>
    <row r="101" spans="1:41" ht="15" thickBot="1">
      <c r="A101" s="174" t="s">
        <v>74</v>
      </c>
      <c r="B101" s="175"/>
      <c r="C101" s="46">
        <v>78.26</v>
      </c>
      <c r="D101" s="46">
        <f t="shared" si="68"/>
        <v>11.739</v>
      </c>
      <c r="E101" s="47">
        <f t="shared" si="69"/>
        <v>89.99900000000001</v>
      </c>
      <c r="G101" s="174" t="s">
        <v>74</v>
      </c>
      <c r="H101" s="175"/>
      <c r="I101" s="46">
        <v>100</v>
      </c>
      <c r="J101" s="46">
        <f t="shared" si="70"/>
        <v>15</v>
      </c>
      <c r="K101" s="47">
        <f t="shared" si="71"/>
        <v>115</v>
      </c>
      <c r="M101" s="174" t="s">
        <v>74</v>
      </c>
      <c r="N101" s="175"/>
      <c r="O101" s="46">
        <v>50</v>
      </c>
      <c r="P101" s="46">
        <f t="shared" si="72"/>
        <v>7.5</v>
      </c>
      <c r="Q101" s="47">
        <f t="shared" si="73"/>
        <v>57.5</v>
      </c>
      <c r="S101" s="174" t="s">
        <v>74</v>
      </c>
      <c r="T101" s="175"/>
      <c r="U101" s="46">
        <v>400</v>
      </c>
      <c r="V101" s="46">
        <f t="shared" si="74"/>
        <v>60</v>
      </c>
      <c r="W101" s="47">
        <f t="shared" si="75"/>
        <v>460</v>
      </c>
      <c r="Y101" s="174" t="s">
        <v>74</v>
      </c>
      <c r="Z101" s="175"/>
      <c r="AA101" s="46">
        <v>0</v>
      </c>
      <c r="AB101" s="46">
        <f>PRODUCT(AA101*0.15)</f>
        <v>0</v>
      </c>
      <c r="AC101" s="47">
        <f t="shared" si="67"/>
        <v>0</v>
      </c>
      <c r="AE101" s="174" t="s">
        <v>74</v>
      </c>
      <c r="AF101" s="175"/>
      <c r="AG101" s="46">
        <v>399</v>
      </c>
      <c r="AH101" s="46">
        <f t="shared" si="76"/>
        <v>59.849999999999994</v>
      </c>
      <c r="AI101" s="47">
        <f t="shared" si="77"/>
        <v>458.85</v>
      </c>
      <c r="AK101" s="174" t="s">
        <v>74</v>
      </c>
      <c r="AL101" s="175"/>
      <c r="AM101" s="46">
        <v>360</v>
      </c>
      <c r="AN101" s="46">
        <f>PRODUCT(AM101*0.15)</f>
        <v>54</v>
      </c>
      <c r="AO101" s="47">
        <f t="shared" si="78"/>
        <v>414</v>
      </c>
    </row>
    <row r="102" spans="1:41" ht="15" thickBot="1">
      <c r="A102" s="174" t="s">
        <v>75</v>
      </c>
      <c r="B102" s="175"/>
      <c r="C102" s="46">
        <v>13.04</v>
      </c>
      <c r="D102" s="46">
        <f t="shared" si="68"/>
        <v>1.9559999999999997</v>
      </c>
      <c r="E102" s="47">
        <f t="shared" si="69"/>
        <v>14.995999999999999</v>
      </c>
      <c r="G102" s="174" t="s">
        <v>75</v>
      </c>
      <c r="H102" s="175"/>
      <c r="I102" s="46">
        <v>45</v>
      </c>
      <c r="J102" s="46">
        <f t="shared" si="70"/>
        <v>6.75</v>
      </c>
      <c r="K102" s="47">
        <f t="shared" si="71"/>
        <v>51.75</v>
      </c>
      <c r="M102" s="174" t="s">
        <v>75</v>
      </c>
      <c r="N102" s="175"/>
      <c r="O102" s="46">
        <v>50</v>
      </c>
      <c r="P102" s="46">
        <f t="shared" si="72"/>
        <v>7.5</v>
      </c>
      <c r="Q102" s="47">
        <f t="shared" si="73"/>
        <v>57.5</v>
      </c>
      <c r="S102" s="174" t="s">
        <v>75</v>
      </c>
      <c r="T102" s="175"/>
      <c r="U102" s="46">
        <v>50</v>
      </c>
      <c r="V102" s="46">
        <f t="shared" si="74"/>
        <v>7.5</v>
      </c>
      <c r="W102" s="47">
        <f t="shared" si="75"/>
        <v>57.5</v>
      </c>
      <c r="Y102" s="174" t="s">
        <v>75</v>
      </c>
      <c r="Z102" s="175"/>
      <c r="AA102" s="46">
        <v>0</v>
      </c>
      <c r="AB102" s="46">
        <f>PRODUCT(AA102*0.15)</f>
        <v>0</v>
      </c>
      <c r="AC102" s="47">
        <f t="shared" si="67"/>
        <v>0</v>
      </c>
      <c r="AE102" s="174" t="s">
        <v>75</v>
      </c>
      <c r="AF102" s="175"/>
      <c r="AG102" s="46">
        <v>0</v>
      </c>
      <c r="AH102" s="46">
        <f t="shared" si="76"/>
        <v>0</v>
      </c>
      <c r="AI102" s="47">
        <f t="shared" si="77"/>
        <v>0</v>
      </c>
      <c r="AK102" s="174" t="s">
        <v>75</v>
      </c>
      <c r="AL102" s="175"/>
      <c r="AM102" s="46">
        <v>45</v>
      </c>
      <c r="AN102" s="46">
        <f>PRODUCT(AM102*0.15)</f>
        <v>6.75</v>
      </c>
      <c r="AO102" s="47">
        <f t="shared" si="78"/>
        <v>51.75</v>
      </c>
    </row>
    <row r="103" spans="1:41" ht="15.75" thickBot="1">
      <c r="A103" s="163" t="s">
        <v>44</v>
      </c>
      <c r="B103" s="164"/>
      <c r="C103" s="49">
        <f>SUM(C91:C102)</f>
        <v>478.25</v>
      </c>
      <c r="D103" s="49">
        <f>SUM(D91:D102)</f>
        <v>71.7375</v>
      </c>
      <c r="E103" s="49">
        <f>SUM(E91:E102)</f>
        <v>549.9875</v>
      </c>
      <c r="G103" s="163" t="s">
        <v>44</v>
      </c>
      <c r="H103" s="164"/>
      <c r="I103" s="49">
        <f>SUM(I91:I102)</f>
        <v>495</v>
      </c>
      <c r="J103" s="49">
        <f>SUM(J91:J102)</f>
        <v>74.25</v>
      </c>
      <c r="K103" s="49">
        <f>SUM(K91:K102)</f>
        <v>569.25</v>
      </c>
      <c r="M103" s="163" t="s">
        <v>44</v>
      </c>
      <c r="N103" s="164"/>
      <c r="O103" s="49">
        <f>SUM(O91:O102)</f>
        <v>2900</v>
      </c>
      <c r="P103" s="49">
        <f>SUM(P91:P102)</f>
        <v>435</v>
      </c>
      <c r="Q103" s="49">
        <f>SUM(Q91:Q102)</f>
        <v>3335</v>
      </c>
      <c r="S103" s="163" t="s">
        <v>44</v>
      </c>
      <c r="T103" s="164"/>
      <c r="U103" s="49">
        <f>SUM(U91:U102)</f>
        <v>1220</v>
      </c>
      <c r="V103" s="49">
        <f>SUM(V91:V102)</f>
        <v>183</v>
      </c>
      <c r="W103" s="49">
        <f>SUM(W91:W102)</f>
        <v>1403</v>
      </c>
      <c r="Y103" s="163" t="s">
        <v>44</v>
      </c>
      <c r="Z103" s="164"/>
      <c r="AA103" s="49">
        <f>SUM(AA91:AA102)</f>
        <v>1493.23</v>
      </c>
      <c r="AB103" s="60">
        <f>SUM(AB91:AB102)</f>
        <v>81.76249999999999</v>
      </c>
      <c r="AC103" s="60">
        <f>SUM(AC91:AC102)</f>
        <v>1574.9925</v>
      </c>
      <c r="AE103" s="163" t="s">
        <v>44</v>
      </c>
      <c r="AF103" s="164"/>
      <c r="AG103" s="49">
        <f>SUM(AG91:AG102)</f>
        <v>5819</v>
      </c>
      <c r="AH103" s="49">
        <f>SUM(AH91:AH102)</f>
        <v>872.85</v>
      </c>
      <c r="AI103" s="49">
        <f>SUM(AI91:AI102)</f>
        <v>6691.85</v>
      </c>
      <c r="AK103" s="163" t="s">
        <v>44</v>
      </c>
      <c r="AL103" s="164"/>
      <c r="AM103" s="49">
        <f>SUM(AM91:AM102)</f>
        <v>1875</v>
      </c>
      <c r="AN103" s="60">
        <f>SUM(AN91:AN102)</f>
        <v>157.75</v>
      </c>
      <c r="AO103" s="60">
        <f>SUM(AO91:AO102)</f>
        <v>2032.75</v>
      </c>
    </row>
    <row r="104" spans="1:41" ht="36" customHeight="1" thickBot="1" thickTop="1">
      <c r="A104" s="165" t="s">
        <v>76</v>
      </c>
      <c r="B104" s="166"/>
      <c r="C104" s="166"/>
      <c r="D104" s="166"/>
      <c r="E104" s="167"/>
      <c r="G104" s="165" t="s">
        <v>76</v>
      </c>
      <c r="H104" s="166"/>
      <c r="I104" s="166"/>
      <c r="J104" s="166"/>
      <c r="K104" s="167"/>
      <c r="M104" s="165" t="s">
        <v>76</v>
      </c>
      <c r="N104" s="166"/>
      <c r="O104" s="166"/>
      <c r="P104" s="166"/>
      <c r="Q104" s="167"/>
      <c r="S104" s="165" t="s">
        <v>76</v>
      </c>
      <c r="T104" s="166"/>
      <c r="U104" s="166"/>
      <c r="V104" s="166"/>
      <c r="W104" s="167"/>
      <c r="Y104" s="165" t="s">
        <v>76</v>
      </c>
      <c r="Z104" s="166"/>
      <c r="AA104" s="166"/>
      <c r="AB104" s="166"/>
      <c r="AC104" s="167"/>
      <c r="AE104" s="165" t="s">
        <v>76</v>
      </c>
      <c r="AF104" s="166"/>
      <c r="AG104" s="166"/>
      <c r="AH104" s="166"/>
      <c r="AI104" s="167"/>
      <c r="AK104" s="165" t="s">
        <v>76</v>
      </c>
      <c r="AL104" s="166"/>
      <c r="AM104" s="166"/>
      <c r="AN104" s="166"/>
      <c r="AO104" s="167"/>
    </row>
    <row r="105" spans="1:41" ht="37.5" thickBot="1" thickTop="1">
      <c r="A105" s="37" t="s">
        <v>31</v>
      </c>
      <c r="B105" s="168" t="s">
        <v>62</v>
      </c>
      <c r="C105" s="169"/>
      <c r="D105" s="169"/>
      <c r="E105" s="170"/>
      <c r="G105" s="37" t="s">
        <v>31</v>
      </c>
      <c r="H105" s="168" t="s">
        <v>62</v>
      </c>
      <c r="I105" s="169"/>
      <c r="J105" s="169"/>
      <c r="K105" s="170"/>
      <c r="M105" s="37" t="s">
        <v>31</v>
      </c>
      <c r="N105" s="168" t="s">
        <v>62</v>
      </c>
      <c r="O105" s="169"/>
      <c r="P105" s="169"/>
      <c r="Q105" s="170"/>
      <c r="S105" s="37" t="s">
        <v>31</v>
      </c>
      <c r="T105" s="168" t="s">
        <v>62</v>
      </c>
      <c r="U105" s="169"/>
      <c r="V105" s="169"/>
      <c r="W105" s="170"/>
      <c r="Y105" s="37" t="s">
        <v>31</v>
      </c>
      <c r="Z105" s="168" t="s">
        <v>62</v>
      </c>
      <c r="AA105" s="169"/>
      <c r="AB105" s="169"/>
      <c r="AC105" s="170"/>
      <c r="AE105" s="37" t="s">
        <v>31</v>
      </c>
      <c r="AF105" s="168" t="s">
        <v>62</v>
      </c>
      <c r="AG105" s="169"/>
      <c r="AH105" s="169"/>
      <c r="AI105" s="170"/>
      <c r="AK105" s="37" t="s">
        <v>31</v>
      </c>
      <c r="AL105" s="168" t="s">
        <v>62</v>
      </c>
      <c r="AM105" s="169"/>
      <c r="AN105" s="169"/>
      <c r="AO105" s="170"/>
    </row>
    <row r="106" spans="1:41" s="58" customFormat="1" ht="16.5" thickBot="1" thickTop="1">
      <c r="A106" s="57" t="s">
        <v>63</v>
      </c>
      <c r="B106" s="171">
        <v>0.06</v>
      </c>
      <c r="C106" s="172"/>
      <c r="D106" s="172"/>
      <c r="E106" s="173"/>
      <c r="G106" s="57" t="s">
        <v>63</v>
      </c>
      <c r="H106" s="171">
        <v>0.049</v>
      </c>
      <c r="I106" s="172"/>
      <c r="J106" s="172"/>
      <c r="K106" s="173"/>
      <c r="M106" s="57" t="s">
        <v>63</v>
      </c>
      <c r="N106" s="171">
        <v>0.07</v>
      </c>
      <c r="O106" s="172"/>
      <c r="P106" s="172"/>
      <c r="Q106" s="173"/>
      <c r="S106" s="57" t="s">
        <v>63</v>
      </c>
      <c r="T106" s="171">
        <v>0.05</v>
      </c>
      <c r="U106" s="172"/>
      <c r="V106" s="172"/>
      <c r="W106" s="173"/>
      <c r="Y106" s="57" t="s">
        <v>63</v>
      </c>
      <c r="Z106" s="171">
        <v>0.08</v>
      </c>
      <c r="AA106" s="172"/>
      <c r="AB106" s="172"/>
      <c r="AC106" s="173"/>
      <c r="AE106" s="57" t="s">
        <v>63</v>
      </c>
      <c r="AF106" s="171">
        <v>0.1</v>
      </c>
      <c r="AG106" s="172"/>
      <c r="AH106" s="172"/>
      <c r="AI106" s="173"/>
      <c r="AK106" s="57" t="s">
        <v>63</v>
      </c>
      <c r="AL106" s="171">
        <v>0.06</v>
      </c>
      <c r="AM106" s="172"/>
      <c r="AN106" s="172"/>
      <c r="AO106" s="173"/>
    </row>
    <row r="107" spans="1:41" ht="13.5" thickTop="1">
      <c r="A107" s="42"/>
      <c r="B107" s="50"/>
      <c r="C107" s="50"/>
      <c r="D107" s="50"/>
      <c r="E107" s="50"/>
      <c r="G107" s="42"/>
      <c r="H107" s="50"/>
      <c r="I107" s="50"/>
      <c r="J107" s="50"/>
      <c r="K107" s="50"/>
      <c r="M107" s="42"/>
      <c r="N107" s="42"/>
      <c r="O107" s="50"/>
      <c r="P107" s="50"/>
      <c r="Q107" s="50"/>
      <c r="S107" s="42"/>
      <c r="T107" s="42"/>
      <c r="U107" s="50"/>
      <c r="V107" s="50"/>
      <c r="W107" s="50"/>
      <c r="Y107" s="42"/>
      <c r="Z107" s="42"/>
      <c r="AA107" s="50"/>
      <c r="AB107" s="50"/>
      <c r="AC107" s="50"/>
      <c r="AE107" s="42"/>
      <c r="AF107" s="42"/>
      <c r="AG107" s="50"/>
      <c r="AH107" s="50"/>
      <c r="AI107" s="50"/>
      <c r="AK107" s="42"/>
      <c r="AL107" s="42"/>
      <c r="AM107" s="50"/>
      <c r="AN107" s="50"/>
      <c r="AO107" s="50"/>
    </row>
    <row r="108" spans="1:37" ht="15" thickBot="1">
      <c r="A108" s="36"/>
      <c r="G108" s="36"/>
      <c r="M108" s="36"/>
      <c r="S108" s="36"/>
      <c r="Y108" s="36"/>
      <c r="AE108" s="36"/>
      <c r="AK108" s="36"/>
    </row>
    <row r="109" spans="1:41" ht="52.5" customHeight="1" thickBot="1" thickTop="1">
      <c r="A109" s="191" t="s">
        <v>77</v>
      </c>
      <c r="B109" s="192"/>
      <c r="C109" s="192"/>
      <c r="D109" s="192"/>
      <c r="E109" s="193"/>
      <c r="G109" s="191" t="s">
        <v>77</v>
      </c>
      <c r="H109" s="192"/>
      <c r="I109" s="192"/>
      <c r="J109" s="192"/>
      <c r="K109" s="193"/>
      <c r="M109" s="191" t="s">
        <v>77</v>
      </c>
      <c r="N109" s="192"/>
      <c r="O109" s="192"/>
      <c r="P109" s="192"/>
      <c r="Q109" s="193"/>
      <c r="S109" s="191" t="s">
        <v>77</v>
      </c>
      <c r="T109" s="192"/>
      <c r="U109" s="192"/>
      <c r="V109" s="192"/>
      <c r="W109" s="193"/>
      <c r="Y109" s="191" t="s">
        <v>77</v>
      </c>
      <c r="Z109" s="192"/>
      <c r="AA109" s="192"/>
      <c r="AB109" s="192"/>
      <c r="AC109" s="193"/>
      <c r="AE109" s="191" t="s">
        <v>77</v>
      </c>
      <c r="AF109" s="192"/>
      <c r="AG109" s="192"/>
      <c r="AH109" s="192"/>
      <c r="AI109" s="193"/>
      <c r="AK109" s="191" t="s">
        <v>77</v>
      </c>
      <c r="AL109" s="192"/>
      <c r="AM109" s="192"/>
      <c r="AN109" s="192"/>
      <c r="AO109" s="193"/>
    </row>
    <row r="110" spans="1:41" ht="19.5" thickBot="1" thickTop="1">
      <c r="A110" s="165" t="s">
        <v>30</v>
      </c>
      <c r="B110" s="166"/>
      <c r="C110" s="166"/>
      <c r="D110" s="166"/>
      <c r="E110" s="167"/>
      <c r="G110" s="165" t="s">
        <v>30</v>
      </c>
      <c r="H110" s="166"/>
      <c r="I110" s="166"/>
      <c r="J110" s="166"/>
      <c r="K110" s="167"/>
      <c r="M110" s="165" t="s">
        <v>30</v>
      </c>
      <c r="N110" s="166"/>
      <c r="O110" s="166"/>
      <c r="P110" s="166"/>
      <c r="Q110" s="167"/>
      <c r="S110" s="165" t="s">
        <v>30</v>
      </c>
      <c r="T110" s="166"/>
      <c r="U110" s="166"/>
      <c r="V110" s="166"/>
      <c r="W110" s="167"/>
      <c r="Y110" s="165" t="s">
        <v>30</v>
      </c>
      <c r="Z110" s="166"/>
      <c r="AA110" s="166"/>
      <c r="AB110" s="166"/>
      <c r="AC110" s="167"/>
      <c r="AE110" s="165" t="s">
        <v>30</v>
      </c>
      <c r="AF110" s="166"/>
      <c r="AG110" s="166"/>
      <c r="AH110" s="166"/>
      <c r="AI110" s="167"/>
      <c r="AK110" s="165" t="s">
        <v>30</v>
      </c>
      <c r="AL110" s="166"/>
      <c r="AM110" s="166"/>
      <c r="AN110" s="166"/>
      <c r="AO110" s="167"/>
    </row>
    <row r="111" spans="1:41" ht="73.5" thickBot="1" thickTop="1">
      <c r="A111" s="182" t="s">
        <v>31</v>
      </c>
      <c r="B111" s="183"/>
      <c r="C111" s="44" t="s">
        <v>46</v>
      </c>
      <c r="D111" s="44" t="s">
        <v>33</v>
      </c>
      <c r="E111" s="45" t="s">
        <v>47</v>
      </c>
      <c r="G111" s="182" t="s">
        <v>31</v>
      </c>
      <c r="H111" s="183"/>
      <c r="I111" s="44" t="s">
        <v>46</v>
      </c>
      <c r="J111" s="44" t="s">
        <v>33</v>
      </c>
      <c r="K111" s="45" t="s">
        <v>47</v>
      </c>
      <c r="M111" s="182" t="s">
        <v>31</v>
      </c>
      <c r="N111" s="183"/>
      <c r="O111" s="44" t="s">
        <v>46</v>
      </c>
      <c r="P111" s="44" t="s">
        <v>33</v>
      </c>
      <c r="Q111" s="45" t="s">
        <v>47</v>
      </c>
      <c r="S111" s="182" t="s">
        <v>31</v>
      </c>
      <c r="T111" s="183"/>
      <c r="U111" s="44" t="s">
        <v>46</v>
      </c>
      <c r="V111" s="44" t="s">
        <v>33</v>
      </c>
      <c r="W111" s="45" t="s">
        <v>47</v>
      </c>
      <c r="Y111" s="182" t="s">
        <v>31</v>
      </c>
      <c r="Z111" s="183"/>
      <c r="AA111" s="44" t="s">
        <v>46</v>
      </c>
      <c r="AB111" s="44" t="s">
        <v>33</v>
      </c>
      <c r="AC111" s="45" t="s">
        <v>47</v>
      </c>
      <c r="AE111" s="182" t="s">
        <v>31</v>
      </c>
      <c r="AF111" s="183"/>
      <c r="AG111" s="44" t="s">
        <v>46</v>
      </c>
      <c r="AH111" s="44" t="s">
        <v>33</v>
      </c>
      <c r="AI111" s="45" t="s">
        <v>47</v>
      </c>
      <c r="AK111" s="182" t="s">
        <v>31</v>
      </c>
      <c r="AL111" s="183"/>
      <c r="AM111" s="44" t="s">
        <v>46</v>
      </c>
      <c r="AN111" s="44" t="s">
        <v>33</v>
      </c>
      <c r="AO111" s="45" t="s">
        <v>47</v>
      </c>
    </row>
    <row r="112" spans="1:41" ht="15.75" thickBot="1" thickTop="1">
      <c r="A112" s="186" t="s">
        <v>35</v>
      </c>
      <c r="B112" s="46" t="s">
        <v>36</v>
      </c>
      <c r="C112" s="46">
        <v>0</v>
      </c>
      <c r="D112" s="46">
        <f>PRODUCT(C112*0.15)</f>
        <v>0</v>
      </c>
      <c r="E112" s="47">
        <f>SUM(C112:D112)</f>
        <v>0</v>
      </c>
      <c r="G112" s="186" t="s">
        <v>35</v>
      </c>
      <c r="H112" s="46" t="s">
        <v>36</v>
      </c>
      <c r="I112" s="46">
        <v>93.6</v>
      </c>
      <c r="J112" s="46">
        <f>PRODUCT(I112*0.15)</f>
        <v>14.04</v>
      </c>
      <c r="K112" s="47">
        <f>SUM(I112:J112)</f>
        <v>107.63999999999999</v>
      </c>
      <c r="M112" s="186" t="s">
        <v>35</v>
      </c>
      <c r="N112" s="34" t="s">
        <v>36</v>
      </c>
      <c r="O112" s="46">
        <v>210</v>
      </c>
      <c r="P112" s="46">
        <f>PRODUCT(O112*0.15)</f>
        <v>31.5</v>
      </c>
      <c r="Q112" s="47">
        <f>SUM(O112:P112)</f>
        <v>241.5</v>
      </c>
      <c r="S112" s="186" t="s">
        <v>35</v>
      </c>
      <c r="T112" s="34" t="s">
        <v>36</v>
      </c>
      <c r="U112" s="46">
        <v>300</v>
      </c>
      <c r="V112" s="46">
        <f>PRODUCT(U112*0.15)</f>
        <v>45</v>
      </c>
      <c r="W112" s="47">
        <f>SUM(U112:V112)</f>
        <v>345</v>
      </c>
      <c r="Y112" s="186" t="s">
        <v>35</v>
      </c>
      <c r="Z112" s="34" t="s">
        <v>36</v>
      </c>
      <c r="AA112" s="46">
        <v>522.5</v>
      </c>
      <c r="AB112" s="59">
        <v>0</v>
      </c>
      <c r="AC112" s="64">
        <f>SUM(AA112:AB112)</f>
        <v>522.5</v>
      </c>
      <c r="AD112" s="65" t="s">
        <v>95</v>
      </c>
      <c r="AE112" s="186" t="s">
        <v>35</v>
      </c>
      <c r="AF112" s="34" t="s">
        <v>36</v>
      </c>
      <c r="AG112" s="46">
        <v>1000</v>
      </c>
      <c r="AH112" s="46">
        <f>PRODUCT(AG112*0.15)</f>
        <v>150</v>
      </c>
      <c r="AI112" s="47">
        <f>SUM(AG112:AH112)</f>
        <v>1150</v>
      </c>
      <c r="AK112" s="186" t="s">
        <v>35</v>
      </c>
      <c r="AL112" s="34" t="s">
        <v>36</v>
      </c>
      <c r="AM112" s="46">
        <v>0</v>
      </c>
      <c r="AN112" s="46">
        <f>PRODUCT(AM112*0.15)</f>
        <v>0</v>
      </c>
      <c r="AO112" s="47">
        <f>SUM(AM112:AN112)</f>
        <v>0</v>
      </c>
    </row>
    <row r="113" spans="1:41" ht="15" thickBot="1">
      <c r="A113" s="187"/>
      <c r="B113" s="46" t="s">
        <v>38</v>
      </c>
      <c r="C113" s="46">
        <v>0</v>
      </c>
      <c r="D113" s="46">
        <f aca="true" t="shared" si="79" ref="D113:D123">PRODUCT(C113*0.15)</f>
        <v>0</v>
      </c>
      <c r="E113" s="47">
        <f aca="true" t="shared" si="80" ref="E113:E123">SUM(C113:D113)</f>
        <v>0</v>
      </c>
      <c r="G113" s="187"/>
      <c r="H113" s="46" t="s">
        <v>38</v>
      </c>
      <c r="I113" s="46">
        <v>52</v>
      </c>
      <c r="J113" s="46">
        <f aca="true" t="shared" si="81" ref="J113:J123">PRODUCT(I113*0.15)</f>
        <v>7.8</v>
      </c>
      <c r="K113" s="47">
        <f aca="true" t="shared" si="82" ref="K113:K123">SUM(I113:J113)</f>
        <v>59.8</v>
      </c>
      <c r="M113" s="187"/>
      <c r="N113" s="34" t="s">
        <v>38</v>
      </c>
      <c r="O113" s="46">
        <v>105</v>
      </c>
      <c r="P113" s="46">
        <f aca="true" t="shared" si="83" ref="P113:P123">PRODUCT(O113*0.15)</f>
        <v>15.75</v>
      </c>
      <c r="Q113" s="47">
        <f aca="true" t="shared" si="84" ref="Q113:Q123">SUM(O113:P113)</f>
        <v>120.75</v>
      </c>
      <c r="S113" s="187"/>
      <c r="T113" s="34" t="s">
        <v>38</v>
      </c>
      <c r="U113" s="46">
        <v>300</v>
      </c>
      <c r="V113" s="46">
        <f aca="true" t="shared" si="85" ref="V113:V123">PRODUCT(U113*0.15)</f>
        <v>45</v>
      </c>
      <c r="W113" s="47">
        <f aca="true" t="shared" si="86" ref="W113:W123">SUM(U113:V113)</f>
        <v>345</v>
      </c>
      <c r="Y113" s="187"/>
      <c r="Z113" s="34" t="s">
        <v>38</v>
      </c>
      <c r="AA113" s="46">
        <v>60.08</v>
      </c>
      <c r="AB113" s="59">
        <v>0</v>
      </c>
      <c r="AC113" s="64">
        <f aca="true" t="shared" si="87" ref="AC113:AC123">SUM(AA113:AB113)</f>
        <v>60.08</v>
      </c>
      <c r="AD113" s="65" t="s">
        <v>95</v>
      </c>
      <c r="AE113" s="187"/>
      <c r="AF113" s="34" t="s">
        <v>38</v>
      </c>
      <c r="AG113" s="46">
        <v>400</v>
      </c>
      <c r="AH113" s="46">
        <f aca="true" t="shared" si="88" ref="AH113:AH123">PRODUCT(AG113*0.15)</f>
        <v>60</v>
      </c>
      <c r="AI113" s="47">
        <f aca="true" t="shared" si="89" ref="AI113:AI123">SUM(AG113:AH113)</f>
        <v>460</v>
      </c>
      <c r="AK113" s="187"/>
      <c r="AL113" s="34" t="s">
        <v>38</v>
      </c>
      <c r="AM113" s="46" t="s">
        <v>37</v>
      </c>
      <c r="AN113" s="46" t="e">
        <f aca="true" t="shared" si="90" ref="AN113:AN123">PRODUCT(AM113*0.15)</f>
        <v>#VALUE!</v>
      </c>
      <c r="AO113" s="47" t="e">
        <f aca="true" t="shared" si="91" ref="AO113:AO123">SUM(AM113:AN113)</f>
        <v>#VALUE!</v>
      </c>
    </row>
    <row r="114" spans="1:41" ht="15" thickBot="1">
      <c r="A114" s="187"/>
      <c r="B114" s="46" t="s">
        <v>39</v>
      </c>
      <c r="C114" s="46">
        <v>65.22</v>
      </c>
      <c r="D114" s="46">
        <f t="shared" si="79"/>
        <v>9.783</v>
      </c>
      <c r="E114" s="47">
        <f t="shared" si="80"/>
        <v>75.003</v>
      </c>
      <c r="G114" s="187"/>
      <c r="H114" s="46" t="s">
        <v>39</v>
      </c>
      <c r="I114" s="46" t="s">
        <v>89</v>
      </c>
      <c r="J114" s="46"/>
      <c r="K114" s="47"/>
      <c r="M114" s="187"/>
      <c r="N114" s="34" t="s">
        <v>39</v>
      </c>
      <c r="O114" s="46">
        <v>0</v>
      </c>
      <c r="P114" s="46">
        <f t="shared" si="83"/>
        <v>0</v>
      </c>
      <c r="Q114" s="47">
        <f t="shared" si="84"/>
        <v>0</v>
      </c>
      <c r="S114" s="187"/>
      <c r="T114" s="34" t="s">
        <v>39</v>
      </c>
      <c r="U114" s="46">
        <v>0</v>
      </c>
      <c r="V114" s="46">
        <f t="shared" si="85"/>
        <v>0</v>
      </c>
      <c r="W114" s="47">
        <f t="shared" si="86"/>
        <v>0</v>
      </c>
      <c r="Y114" s="187"/>
      <c r="Z114" s="34" t="s">
        <v>39</v>
      </c>
      <c r="AA114" s="46">
        <v>0</v>
      </c>
      <c r="AB114" s="46">
        <f aca="true" t="shared" si="92" ref="AB114:AB123">PRODUCT(AA114*0.15)</f>
        <v>0</v>
      </c>
      <c r="AC114" s="47">
        <f t="shared" si="87"/>
        <v>0</v>
      </c>
      <c r="AE114" s="187"/>
      <c r="AF114" s="34" t="s">
        <v>39</v>
      </c>
      <c r="AG114" s="46">
        <v>0</v>
      </c>
      <c r="AH114" s="46">
        <f t="shared" si="88"/>
        <v>0</v>
      </c>
      <c r="AI114" s="47">
        <f t="shared" si="89"/>
        <v>0</v>
      </c>
      <c r="AK114" s="187"/>
      <c r="AL114" s="34" t="s">
        <v>39</v>
      </c>
      <c r="AM114" s="46" t="s">
        <v>37</v>
      </c>
      <c r="AN114" s="46" t="e">
        <f t="shared" si="90"/>
        <v>#VALUE!</v>
      </c>
      <c r="AO114" s="47" t="e">
        <f t="shared" si="91"/>
        <v>#VALUE!</v>
      </c>
    </row>
    <row r="115" spans="1:41" ht="15" thickBot="1">
      <c r="A115" s="187"/>
      <c r="B115" s="46" t="s">
        <v>40</v>
      </c>
      <c r="C115" s="46">
        <v>0</v>
      </c>
      <c r="D115" s="46">
        <f t="shared" si="79"/>
        <v>0</v>
      </c>
      <c r="E115" s="47">
        <f t="shared" si="80"/>
        <v>0</v>
      </c>
      <c r="G115" s="187"/>
      <c r="H115" s="46" t="s">
        <v>40</v>
      </c>
      <c r="I115" s="46">
        <v>52</v>
      </c>
      <c r="J115" s="46">
        <f t="shared" si="81"/>
        <v>7.8</v>
      </c>
      <c r="K115" s="47">
        <f t="shared" si="82"/>
        <v>59.8</v>
      </c>
      <c r="M115" s="187"/>
      <c r="N115" s="34" t="s">
        <v>40</v>
      </c>
      <c r="O115" s="46">
        <v>0</v>
      </c>
      <c r="P115" s="46">
        <f t="shared" si="83"/>
        <v>0</v>
      </c>
      <c r="Q115" s="47">
        <f t="shared" si="84"/>
        <v>0</v>
      </c>
      <c r="S115" s="187"/>
      <c r="T115" s="34" t="s">
        <v>40</v>
      </c>
      <c r="U115" s="46">
        <v>0</v>
      </c>
      <c r="V115" s="46">
        <f t="shared" si="85"/>
        <v>0</v>
      </c>
      <c r="W115" s="47">
        <f t="shared" si="86"/>
        <v>0</v>
      </c>
      <c r="Y115" s="187"/>
      <c r="Z115" s="34" t="s">
        <v>40</v>
      </c>
      <c r="AA115" s="46">
        <v>0</v>
      </c>
      <c r="AB115" s="46">
        <f t="shared" si="92"/>
        <v>0</v>
      </c>
      <c r="AC115" s="47">
        <f t="shared" si="87"/>
        <v>0</v>
      </c>
      <c r="AE115" s="187"/>
      <c r="AF115" s="34" t="s">
        <v>40</v>
      </c>
      <c r="AG115" s="46">
        <v>295</v>
      </c>
      <c r="AH115" s="46">
        <f t="shared" si="88"/>
        <v>44.25</v>
      </c>
      <c r="AI115" s="47">
        <f t="shared" si="89"/>
        <v>339.25</v>
      </c>
      <c r="AK115" s="187"/>
      <c r="AL115" s="34" t="s">
        <v>40</v>
      </c>
      <c r="AM115" s="46" t="s">
        <v>37</v>
      </c>
      <c r="AN115" s="46" t="e">
        <f t="shared" si="90"/>
        <v>#VALUE!</v>
      </c>
      <c r="AO115" s="47" t="e">
        <f t="shared" si="91"/>
        <v>#VALUE!</v>
      </c>
    </row>
    <row r="116" spans="1:41" ht="15" thickBot="1">
      <c r="A116" s="187"/>
      <c r="B116" s="46" t="s">
        <v>41</v>
      </c>
      <c r="C116" s="46">
        <v>78.26</v>
      </c>
      <c r="D116" s="46">
        <f t="shared" si="79"/>
        <v>11.739</v>
      </c>
      <c r="E116" s="47">
        <f t="shared" si="80"/>
        <v>89.99900000000001</v>
      </c>
      <c r="G116" s="187"/>
      <c r="H116" s="46" t="s">
        <v>41</v>
      </c>
      <c r="I116" s="46">
        <v>52</v>
      </c>
      <c r="J116" s="46">
        <f t="shared" si="81"/>
        <v>7.8</v>
      </c>
      <c r="K116" s="47">
        <f t="shared" si="82"/>
        <v>59.8</v>
      </c>
      <c r="M116" s="187"/>
      <c r="N116" s="34" t="s">
        <v>41</v>
      </c>
      <c r="O116" s="46">
        <v>100</v>
      </c>
      <c r="P116" s="46">
        <f t="shared" si="83"/>
        <v>15</v>
      </c>
      <c r="Q116" s="47">
        <f t="shared" si="84"/>
        <v>115</v>
      </c>
      <c r="S116" s="187"/>
      <c r="T116" s="34" t="s">
        <v>41</v>
      </c>
      <c r="U116" s="46">
        <v>100</v>
      </c>
      <c r="V116" s="46">
        <f t="shared" si="85"/>
        <v>15</v>
      </c>
      <c r="W116" s="47">
        <f t="shared" si="86"/>
        <v>115</v>
      </c>
      <c r="Y116" s="187"/>
      <c r="Z116" s="34" t="s">
        <v>41</v>
      </c>
      <c r="AA116" s="46">
        <v>60.08</v>
      </c>
      <c r="AB116" s="59">
        <v>0</v>
      </c>
      <c r="AC116" s="64">
        <f t="shared" si="87"/>
        <v>60.08</v>
      </c>
      <c r="AD116" s="65" t="s">
        <v>95</v>
      </c>
      <c r="AE116" s="187"/>
      <c r="AF116" s="34" t="s">
        <v>41</v>
      </c>
      <c r="AG116" s="46">
        <v>0</v>
      </c>
      <c r="AH116" s="46">
        <f t="shared" si="88"/>
        <v>0</v>
      </c>
      <c r="AI116" s="47">
        <f t="shared" si="89"/>
        <v>0</v>
      </c>
      <c r="AK116" s="187"/>
      <c r="AL116" s="34" t="s">
        <v>41</v>
      </c>
      <c r="AM116" s="46" t="s">
        <v>37</v>
      </c>
      <c r="AN116" s="46" t="e">
        <f t="shared" si="90"/>
        <v>#VALUE!</v>
      </c>
      <c r="AO116" s="47" t="e">
        <f t="shared" si="91"/>
        <v>#VALUE!</v>
      </c>
    </row>
    <row r="117" spans="1:41" ht="29.25" thickBot="1">
      <c r="A117" s="188"/>
      <c r="B117" s="48" t="s">
        <v>42</v>
      </c>
      <c r="C117" s="48">
        <v>0</v>
      </c>
      <c r="D117" s="46">
        <f t="shared" si="79"/>
        <v>0</v>
      </c>
      <c r="E117" s="47">
        <f t="shared" si="80"/>
        <v>0</v>
      </c>
      <c r="G117" s="188"/>
      <c r="H117" s="48" t="s">
        <v>42</v>
      </c>
      <c r="I117" s="48">
        <v>0</v>
      </c>
      <c r="J117" s="46">
        <f t="shared" si="81"/>
        <v>0</v>
      </c>
      <c r="K117" s="47">
        <f t="shared" si="82"/>
        <v>0</v>
      </c>
      <c r="M117" s="188"/>
      <c r="N117" s="35" t="s">
        <v>42</v>
      </c>
      <c r="O117" s="48">
        <v>0</v>
      </c>
      <c r="P117" s="46">
        <f t="shared" si="83"/>
        <v>0</v>
      </c>
      <c r="Q117" s="47">
        <f t="shared" si="84"/>
        <v>0</v>
      </c>
      <c r="S117" s="188"/>
      <c r="T117" s="35" t="s">
        <v>42</v>
      </c>
      <c r="U117" s="48">
        <v>0</v>
      </c>
      <c r="V117" s="46">
        <f t="shared" si="85"/>
        <v>0</v>
      </c>
      <c r="W117" s="47">
        <f t="shared" si="86"/>
        <v>0</v>
      </c>
      <c r="Y117" s="188"/>
      <c r="Z117" s="35" t="s">
        <v>42</v>
      </c>
      <c r="AA117" s="48">
        <v>0</v>
      </c>
      <c r="AB117" s="46">
        <f t="shared" si="92"/>
        <v>0</v>
      </c>
      <c r="AC117" s="47">
        <f t="shared" si="87"/>
        <v>0</v>
      </c>
      <c r="AE117" s="188"/>
      <c r="AF117" s="35" t="s">
        <v>42</v>
      </c>
      <c r="AG117" s="48">
        <v>0</v>
      </c>
      <c r="AH117" s="46">
        <f t="shared" si="88"/>
        <v>0</v>
      </c>
      <c r="AI117" s="47">
        <f t="shared" si="89"/>
        <v>0</v>
      </c>
      <c r="AK117" s="188"/>
      <c r="AL117" s="35" t="s">
        <v>42</v>
      </c>
      <c r="AM117" s="48" t="s">
        <v>37</v>
      </c>
      <c r="AN117" s="46" t="e">
        <f t="shared" si="90"/>
        <v>#VALUE!</v>
      </c>
      <c r="AO117" s="47" t="e">
        <f t="shared" si="91"/>
        <v>#VALUE!</v>
      </c>
    </row>
    <row r="118" spans="1:41" ht="15.75" thickBot="1" thickTop="1">
      <c r="A118" s="186" t="s">
        <v>43</v>
      </c>
      <c r="B118" s="46" t="s">
        <v>36</v>
      </c>
      <c r="C118" s="46">
        <v>0</v>
      </c>
      <c r="D118" s="46">
        <f t="shared" si="79"/>
        <v>0</v>
      </c>
      <c r="E118" s="47">
        <f t="shared" si="80"/>
        <v>0</v>
      </c>
      <c r="G118" s="186" t="s">
        <v>43</v>
      </c>
      <c r="H118" s="46" t="s">
        <v>36</v>
      </c>
      <c r="I118" s="46">
        <v>46.8</v>
      </c>
      <c r="J118" s="46">
        <f t="shared" si="81"/>
        <v>7.02</v>
      </c>
      <c r="K118" s="47">
        <f t="shared" si="82"/>
        <v>53.81999999999999</v>
      </c>
      <c r="M118" s="186" t="s">
        <v>43</v>
      </c>
      <c r="N118" s="34" t="s">
        <v>36</v>
      </c>
      <c r="O118" s="46">
        <v>126</v>
      </c>
      <c r="P118" s="46">
        <f t="shared" si="83"/>
        <v>18.9</v>
      </c>
      <c r="Q118" s="47">
        <f t="shared" si="84"/>
        <v>144.9</v>
      </c>
      <c r="S118" s="186" t="s">
        <v>43</v>
      </c>
      <c r="T118" s="34" t="s">
        <v>36</v>
      </c>
      <c r="U118" s="46">
        <v>200</v>
      </c>
      <c r="V118" s="46">
        <f t="shared" si="85"/>
        <v>30</v>
      </c>
      <c r="W118" s="47">
        <f t="shared" si="86"/>
        <v>230</v>
      </c>
      <c r="Y118" s="186" t="s">
        <v>43</v>
      </c>
      <c r="Z118" s="34" t="s">
        <v>36</v>
      </c>
      <c r="AA118" s="46">
        <v>136.29</v>
      </c>
      <c r="AB118" s="46">
        <f t="shared" si="92"/>
        <v>20.443499999999997</v>
      </c>
      <c r="AC118" s="47">
        <f t="shared" si="87"/>
        <v>156.7335</v>
      </c>
      <c r="AE118" s="186" t="s">
        <v>43</v>
      </c>
      <c r="AF118" s="34" t="s">
        <v>36</v>
      </c>
      <c r="AG118" s="46">
        <v>183</v>
      </c>
      <c r="AH118" s="46">
        <f t="shared" si="88"/>
        <v>27.45</v>
      </c>
      <c r="AI118" s="47">
        <f t="shared" si="89"/>
        <v>210.45</v>
      </c>
      <c r="AK118" s="186" t="s">
        <v>43</v>
      </c>
      <c r="AL118" s="34" t="s">
        <v>36</v>
      </c>
      <c r="AM118" s="46" t="s">
        <v>37</v>
      </c>
      <c r="AN118" s="46" t="e">
        <f t="shared" si="90"/>
        <v>#VALUE!</v>
      </c>
      <c r="AO118" s="47" t="e">
        <f t="shared" si="91"/>
        <v>#VALUE!</v>
      </c>
    </row>
    <row r="119" spans="1:41" ht="15" thickBot="1">
      <c r="A119" s="187"/>
      <c r="B119" s="46" t="s">
        <v>38</v>
      </c>
      <c r="C119" s="46">
        <v>0</v>
      </c>
      <c r="D119" s="46">
        <f t="shared" si="79"/>
        <v>0</v>
      </c>
      <c r="E119" s="47">
        <f t="shared" si="80"/>
        <v>0</v>
      </c>
      <c r="G119" s="187"/>
      <c r="H119" s="46" t="s">
        <v>38</v>
      </c>
      <c r="I119" s="46">
        <v>52</v>
      </c>
      <c r="J119" s="46">
        <f t="shared" si="81"/>
        <v>7.8</v>
      </c>
      <c r="K119" s="47">
        <f t="shared" si="82"/>
        <v>59.8</v>
      </c>
      <c r="M119" s="187"/>
      <c r="N119" s="34" t="s">
        <v>38</v>
      </c>
      <c r="O119" s="46">
        <v>105</v>
      </c>
      <c r="P119" s="46">
        <f t="shared" si="83"/>
        <v>15.75</v>
      </c>
      <c r="Q119" s="47">
        <f t="shared" si="84"/>
        <v>120.75</v>
      </c>
      <c r="S119" s="187"/>
      <c r="T119" s="34" t="s">
        <v>38</v>
      </c>
      <c r="U119" s="46">
        <v>200</v>
      </c>
      <c r="V119" s="46">
        <f t="shared" si="85"/>
        <v>30</v>
      </c>
      <c r="W119" s="47">
        <f t="shared" si="86"/>
        <v>230</v>
      </c>
      <c r="Y119" s="187"/>
      <c r="Z119" s="34" t="s">
        <v>38</v>
      </c>
      <c r="AA119" s="46">
        <v>52.25</v>
      </c>
      <c r="AB119" s="46">
        <f t="shared" si="92"/>
        <v>7.8374999999999995</v>
      </c>
      <c r="AC119" s="47">
        <f t="shared" si="87"/>
        <v>60.0875</v>
      </c>
      <c r="AE119" s="187"/>
      <c r="AF119" s="34" t="s">
        <v>38</v>
      </c>
      <c r="AG119" s="46">
        <v>350</v>
      </c>
      <c r="AH119" s="46">
        <f t="shared" si="88"/>
        <v>52.5</v>
      </c>
      <c r="AI119" s="47">
        <f t="shared" si="89"/>
        <v>402.5</v>
      </c>
      <c r="AK119" s="187"/>
      <c r="AL119" s="34" t="s">
        <v>38</v>
      </c>
      <c r="AM119" s="46" t="s">
        <v>37</v>
      </c>
      <c r="AN119" s="46" t="e">
        <f t="shared" si="90"/>
        <v>#VALUE!</v>
      </c>
      <c r="AO119" s="47" t="e">
        <f t="shared" si="91"/>
        <v>#VALUE!</v>
      </c>
    </row>
    <row r="120" spans="1:41" ht="15" thickBot="1">
      <c r="A120" s="187"/>
      <c r="B120" s="46" t="s">
        <v>39</v>
      </c>
      <c r="C120" s="46">
        <v>30.43</v>
      </c>
      <c r="D120" s="46">
        <f t="shared" si="79"/>
        <v>4.5645</v>
      </c>
      <c r="E120" s="47">
        <f t="shared" si="80"/>
        <v>34.9945</v>
      </c>
      <c r="G120" s="187"/>
      <c r="H120" s="46" t="s">
        <v>39</v>
      </c>
      <c r="I120" s="46" t="s">
        <v>89</v>
      </c>
      <c r="J120" s="46"/>
      <c r="K120" s="47"/>
      <c r="M120" s="187"/>
      <c r="N120" s="34" t="s">
        <v>39</v>
      </c>
      <c r="O120" s="46">
        <v>0</v>
      </c>
      <c r="P120" s="46">
        <f t="shared" si="83"/>
        <v>0</v>
      </c>
      <c r="Q120" s="47">
        <f t="shared" si="84"/>
        <v>0</v>
      </c>
      <c r="S120" s="187"/>
      <c r="T120" s="34" t="s">
        <v>39</v>
      </c>
      <c r="U120" s="46">
        <v>0</v>
      </c>
      <c r="V120" s="46">
        <f t="shared" si="85"/>
        <v>0</v>
      </c>
      <c r="W120" s="47">
        <f t="shared" si="86"/>
        <v>0</v>
      </c>
      <c r="Y120" s="187"/>
      <c r="Z120" s="34" t="s">
        <v>39</v>
      </c>
      <c r="AA120" s="46">
        <v>0</v>
      </c>
      <c r="AB120" s="46">
        <f t="shared" si="92"/>
        <v>0</v>
      </c>
      <c r="AC120" s="47">
        <f>SUM(AA120:AB120)</f>
        <v>0</v>
      </c>
      <c r="AE120" s="187"/>
      <c r="AF120" s="34" t="s">
        <v>39</v>
      </c>
      <c r="AG120" s="46">
        <v>0</v>
      </c>
      <c r="AH120" s="46">
        <f t="shared" si="88"/>
        <v>0</v>
      </c>
      <c r="AI120" s="47">
        <f t="shared" si="89"/>
        <v>0</v>
      </c>
      <c r="AK120" s="187"/>
      <c r="AL120" s="34" t="s">
        <v>39</v>
      </c>
      <c r="AM120" s="46" t="s">
        <v>37</v>
      </c>
      <c r="AN120" s="46" t="e">
        <f t="shared" si="90"/>
        <v>#VALUE!</v>
      </c>
      <c r="AO120" s="47" t="e">
        <f t="shared" si="91"/>
        <v>#VALUE!</v>
      </c>
    </row>
    <row r="121" spans="1:41" ht="15" thickBot="1">
      <c r="A121" s="187"/>
      <c r="B121" s="46" t="s">
        <v>40</v>
      </c>
      <c r="C121" s="46">
        <v>0</v>
      </c>
      <c r="D121" s="46">
        <f t="shared" si="79"/>
        <v>0</v>
      </c>
      <c r="E121" s="47">
        <f t="shared" si="80"/>
        <v>0</v>
      </c>
      <c r="G121" s="187"/>
      <c r="H121" s="46" t="s">
        <v>40</v>
      </c>
      <c r="I121" s="46">
        <v>52</v>
      </c>
      <c r="J121" s="46">
        <f t="shared" si="81"/>
        <v>7.8</v>
      </c>
      <c r="K121" s="47">
        <f t="shared" si="82"/>
        <v>59.8</v>
      </c>
      <c r="M121" s="187"/>
      <c r="N121" s="34" t="s">
        <v>40</v>
      </c>
      <c r="O121" s="46">
        <v>0</v>
      </c>
      <c r="P121" s="46">
        <f t="shared" si="83"/>
        <v>0</v>
      </c>
      <c r="Q121" s="47">
        <f t="shared" si="84"/>
        <v>0</v>
      </c>
      <c r="S121" s="187"/>
      <c r="T121" s="34" t="s">
        <v>40</v>
      </c>
      <c r="U121" s="46">
        <v>0</v>
      </c>
      <c r="V121" s="46">
        <f t="shared" si="85"/>
        <v>0</v>
      </c>
      <c r="W121" s="47">
        <f t="shared" si="86"/>
        <v>0</v>
      </c>
      <c r="Y121" s="187"/>
      <c r="Z121" s="34" t="s">
        <v>40</v>
      </c>
      <c r="AA121" s="46">
        <v>0</v>
      </c>
      <c r="AB121" s="46">
        <f t="shared" si="92"/>
        <v>0</v>
      </c>
      <c r="AC121" s="47">
        <f t="shared" si="87"/>
        <v>0</v>
      </c>
      <c r="AE121" s="187"/>
      <c r="AF121" s="34" t="s">
        <v>40</v>
      </c>
      <c r="AG121" s="46">
        <v>261</v>
      </c>
      <c r="AH121" s="46">
        <f t="shared" si="88"/>
        <v>39.15</v>
      </c>
      <c r="AI121" s="47">
        <f t="shared" si="89"/>
        <v>300.15</v>
      </c>
      <c r="AK121" s="187"/>
      <c r="AL121" s="34" t="s">
        <v>40</v>
      </c>
      <c r="AM121" s="46" t="s">
        <v>37</v>
      </c>
      <c r="AN121" s="46" t="e">
        <f t="shared" si="90"/>
        <v>#VALUE!</v>
      </c>
      <c r="AO121" s="47" t="e">
        <f t="shared" si="91"/>
        <v>#VALUE!</v>
      </c>
    </row>
    <row r="122" spans="1:41" ht="15" thickBot="1">
      <c r="A122" s="187"/>
      <c r="B122" s="46" t="s">
        <v>41</v>
      </c>
      <c r="C122" s="46">
        <v>0</v>
      </c>
      <c r="D122" s="46">
        <f t="shared" si="79"/>
        <v>0</v>
      </c>
      <c r="E122" s="47">
        <f t="shared" si="80"/>
        <v>0</v>
      </c>
      <c r="G122" s="187"/>
      <c r="H122" s="46" t="s">
        <v>41</v>
      </c>
      <c r="I122" s="46">
        <v>52</v>
      </c>
      <c r="J122" s="46">
        <f t="shared" si="81"/>
        <v>7.8</v>
      </c>
      <c r="K122" s="47">
        <f t="shared" si="82"/>
        <v>59.8</v>
      </c>
      <c r="M122" s="187"/>
      <c r="N122" s="34" t="s">
        <v>41</v>
      </c>
      <c r="O122" s="46">
        <v>100</v>
      </c>
      <c r="P122" s="46">
        <f t="shared" si="83"/>
        <v>15</v>
      </c>
      <c r="Q122" s="47">
        <f t="shared" si="84"/>
        <v>115</v>
      </c>
      <c r="S122" s="187"/>
      <c r="T122" s="34" t="s">
        <v>41</v>
      </c>
      <c r="U122" s="46">
        <v>100</v>
      </c>
      <c r="V122" s="46">
        <f t="shared" si="85"/>
        <v>15</v>
      </c>
      <c r="W122" s="47">
        <f t="shared" si="86"/>
        <v>115</v>
      </c>
      <c r="Y122" s="187"/>
      <c r="Z122" s="34" t="s">
        <v>41</v>
      </c>
      <c r="AA122" s="46">
        <v>52.25</v>
      </c>
      <c r="AB122" s="46">
        <f t="shared" si="92"/>
        <v>7.8374999999999995</v>
      </c>
      <c r="AC122" s="47">
        <f t="shared" si="87"/>
        <v>60.0875</v>
      </c>
      <c r="AE122" s="187"/>
      <c r="AF122" s="34" t="s">
        <v>41</v>
      </c>
      <c r="AG122" s="46">
        <v>0</v>
      </c>
      <c r="AH122" s="46">
        <f t="shared" si="88"/>
        <v>0</v>
      </c>
      <c r="AI122" s="47">
        <f t="shared" si="89"/>
        <v>0</v>
      </c>
      <c r="AK122" s="187"/>
      <c r="AL122" s="34" t="s">
        <v>41</v>
      </c>
      <c r="AM122" s="46" t="s">
        <v>37</v>
      </c>
      <c r="AN122" s="46" t="e">
        <f t="shared" si="90"/>
        <v>#VALUE!</v>
      </c>
      <c r="AO122" s="47" t="e">
        <f t="shared" si="91"/>
        <v>#VALUE!</v>
      </c>
    </row>
    <row r="123" spans="1:41" ht="29.25" thickBot="1">
      <c r="A123" s="188"/>
      <c r="B123" s="48" t="s">
        <v>42</v>
      </c>
      <c r="C123" s="48">
        <v>0</v>
      </c>
      <c r="D123" s="46">
        <f t="shared" si="79"/>
        <v>0</v>
      </c>
      <c r="E123" s="47">
        <f t="shared" si="80"/>
        <v>0</v>
      </c>
      <c r="G123" s="188"/>
      <c r="H123" s="48" t="s">
        <v>42</v>
      </c>
      <c r="I123" s="48">
        <v>0</v>
      </c>
      <c r="J123" s="46">
        <f t="shared" si="81"/>
        <v>0</v>
      </c>
      <c r="K123" s="47">
        <f t="shared" si="82"/>
        <v>0</v>
      </c>
      <c r="M123" s="188"/>
      <c r="N123" s="35" t="s">
        <v>42</v>
      </c>
      <c r="O123" s="48">
        <v>0</v>
      </c>
      <c r="P123" s="46">
        <f t="shared" si="83"/>
        <v>0</v>
      </c>
      <c r="Q123" s="47">
        <f t="shared" si="84"/>
        <v>0</v>
      </c>
      <c r="S123" s="188"/>
      <c r="T123" s="35" t="s">
        <v>42</v>
      </c>
      <c r="U123" s="48">
        <v>0</v>
      </c>
      <c r="V123" s="46">
        <f t="shared" si="85"/>
        <v>0</v>
      </c>
      <c r="W123" s="47">
        <f t="shared" si="86"/>
        <v>0</v>
      </c>
      <c r="Y123" s="188"/>
      <c r="Z123" s="35" t="s">
        <v>42</v>
      </c>
      <c r="AA123" s="48">
        <v>0</v>
      </c>
      <c r="AB123" s="46">
        <f t="shared" si="92"/>
        <v>0</v>
      </c>
      <c r="AC123" s="47">
        <f t="shared" si="87"/>
        <v>0</v>
      </c>
      <c r="AE123" s="188"/>
      <c r="AF123" s="35" t="s">
        <v>42</v>
      </c>
      <c r="AG123" s="48">
        <v>0</v>
      </c>
      <c r="AH123" s="46">
        <f t="shared" si="88"/>
        <v>0</v>
      </c>
      <c r="AI123" s="47">
        <f t="shared" si="89"/>
        <v>0</v>
      </c>
      <c r="AK123" s="188"/>
      <c r="AL123" s="35" t="s">
        <v>42</v>
      </c>
      <c r="AM123" s="48" t="s">
        <v>37</v>
      </c>
      <c r="AN123" s="46" t="e">
        <f t="shared" si="90"/>
        <v>#VALUE!</v>
      </c>
      <c r="AO123" s="47" t="e">
        <f t="shared" si="91"/>
        <v>#VALUE!</v>
      </c>
    </row>
    <row r="124" spans="1:41" ht="16.5" thickBot="1" thickTop="1">
      <c r="A124" s="189" t="s">
        <v>44</v>
      </c>
      <c r="B124" s="190"/>
      <c r="C124" s="49">
        <f>SUM(C112:C123)</f>
        <v>173.91000000000003</v>
      </c>
      <c r="D124" s="49">
        <f>SUM(D112:D123)</f>
        <v>26.086499999999997</v>
      </c>
      <c r="E124" s="49">
        <f>SUM(E112:E123)</f>
        <v>199.99650000000003</v>
      </c>
      <c r="G124" s="189" t="s">
        <v>44</v>
      </c>
      <c r="H124" s="190"/>
      <c r="I124" s="49">
        <f>SUM(I112:I123)</f>
        <v>452.4</v>
      </c>
      <c r="J124" s="49">
        <f>SUM(J112:J123)</f>
        <v>67.85999999999999</v>
      </c>
      <c r="K124" s="49">
        <f>SUM(K112:K123)</f>
        <v>520.26</v>
      </c>
      <c r="M124" s="189" t="s">
        <v>44</v>
      </c>
      <c r="N124" s="190"/>
      <c r="O124" s="49">
        <f>SUM(O112:O123)</f>
        <v>746</v>
      </c>
      <c r="P124" s="49">
        <f>SUM(P112:P123)</f>
        <v>111.9</v>
      </c>
      <c r="Q124" s="49">
        <f>SUM(Q112:Q123)</f>
        <v>857.9</v>
      </c>
      <c r="S124" s="189" t="s">
        <v>44</v>
      </c>
      <c r="T124" s="190"/>
      <c r="U124" s="49">
        <f>SUM(U112:U123)</f>
        <v>1200</v>
      </c>
      <c r="V124" s="49">
        <f>SUM(V112:V123)</f>
        <v>180</v>
      </c>
      <c r="W124" s="49">
        <f>SUM(W112:W123)</f>
        <v>1380</v>
      </c>
      <c r="Y124" s="189" t="s">
        <v>44</v>
      </c>
      <c r="Z124" s="190"/>
      <c r="AA124" s="49">
        <f>SUM(AA112:AA123)</f>
        <v>883.45</v>
      </c>
      <c r="AB124" s="60">
        <f>SUM(AB112:AB123)</f>
        <v>36.1185</v>
      </c>
      <c r="AC124" s="60">
        <f>SUM(AC112:AC123)</f>
        <v>919.5685000000001</v>
      </c>
      <c r="AE124" s="189" t="s">
        <v>44</v>
      </c>
      <c r="AF124" s="190"/>
      <c r="AG124" s="49">
        <f>SUM(AG112:AG123)</f>
        <v>2489</v>
      </c>
      <c r="AH124" s="49">
        <f>SUM(AH112:AH123)</f>
        <v>373.34999999999997</v>
      </c>
      <c r="AI124" s="49">
        <f>SUM(AI112:AI123)</f>
        <v>2862.35</v>
      </c>
      <c r="AK124" s="189" t="s">
        <v>44</v>
      </c>
      <c r="AL124" s="190"/>
      <c r="AM124" s="49">
        <f>SUM(AM112:AM123)</f>
        <v>0</v>
      </c>
      <c r="AN124" s="49" t="e">
        <f>SUM(AN112:AN123)</f>
        <v>#VALUE!</v>
      </c>
      <c r="AO124" s="49" t="e">
        <f>SUM(AO112:AO123)</f>
        <v>#VALUE!</v>
      </c>
    </row>
    <row r="125" spans="1:41" ht="52.5" customHeight="1" thickBot="1" thickTop="1">
      <c r="A125" s="191" t="s">
        <v>77</v>
      </c>
      <c r="B125" s="192"/>
      <c r="C125" s="192"/>
      <c r="D125" s="192"/>
      <c r="E125" s="193"/>
      <c r="G125" s="191" t="s">
        <v>77</v>
      </c>
      <c r="H125" s="192"/>
      <c r="I125" s="192"/>
      <c r="J125" s="192"/>
      <c r="K125" s="193"/>
      <c r="M125" s="191" t="s">
        <v>77</v>
      </c>
      <c r="N125" s="192"/>
      <c r="O125" s="192"/>
      <c r="P125" s="192"/>
      <c r="Q125" s="193"/>
      <c r="S125" s="191" t="s">
        <v>77</v>
      </c>
      <c r="T125" s="192"/>
      <c r="U125" s="192"/>
      <c r="V125" s="192"/>
      <c r="W125" s="193"/>
      <c r="Y125" s="191" t="s">
        <v>77</v>
      </c>
      <c r="Z125" s="192"/>
      <c r="AA125" s="192"/>
      <c r="AB125" s="192"/>
      <c r="AC125" s="193"/>
      <c r="AE125" s="191" t="s">
        <v>77</v>
      </c>
      <c r="AF125" s="192"/>
      <c r="AG125" s="192"/>
      <c r="AH125" s="192"/>
      <c r="AI125" s="193"/>
      <c r="AK125" s="191" t="s">
        <v>77</v>
      </c>
      <c r="AL125" s="192"/>
      <c r="AM125" s="192"/>
      <c r="AN125" s="192"/>
      <c r="AO125" s="193"/>
    </row>
    <row r="126" spans="1:41" ht="19.5" thickBot="1" thickTop="1">
      <c r="A126" s="165" t="s">
        <v>45</v>
      </c>
      <c r="B126" s="166"/>
      <c r="C126" s="166"/>
      <c r="D126" s="166"/>
      <c r="E126" s="167"/>
      <c r="G126" s="165" t="s">
        <v>45</v>
      </c>
      <c r="H126" s="166"/>
      <c r="I126" s="166"/>
      <c r="J126" s="166"/>
      <c r="K126" s="167"/>
      <c r="M126" s="165" t="s">
        <v>45</v>
      </c>
      <c r="N126" s="166"/>
      <c r="O126" s="166"/>
      <c r="P126" s="166"/>
      <c r="Q126" s="167"/>
      <c r="S126" s="165" t="s">
        <v>45</v>
      </c>
      <c r="T126" s="166"/>
      <c r="U126" s="166"/>
      <c r="V126" s="166"/>
      <c r="W126" s="167"/>
      <c r="Y126" s="165" t="s">
        <v>45</v>
      </c>
      <c r="Z126" s="166"/>
      <c r="AA126" s="166"/>
      <c r="AB126" s="166"/>
      <c r="AC126" s="167"/>
      <c r="AE126" s="165" t="s">
        <v>45</v>
      </c>
      <c r="AF126" s="166"/>
      <c r="AG126" s="166"/>
      <c r="AH126" s="166"/>
      <c r="AI126" s="167"/>
      <c r="AK126" s="165" t="s">
        <v>45</v>
      </c>
      <c r="AL126" s="166"/>
      <c r="AM126" s="166"/>
      <c r="AN126" s="166"/>
      <c r="AO126" s="167"/>
    </row>
    <row r="127" spans="1:41" ht="73.5" thickBot="1" thickTop="1">
      <c r="A127" s="182" t="s">
        <v>31</v>
      </c>
      <c r="B127" s="183"/>
      <c r="C127" s="44" t="s">
        <v>46</v>
      </c>
      <c r="D127" s="44" t="s">
        <v>33</v>
      </c>
      <c r="E127" s="45" t="s">
        <v>47</v>
      </c>
      <c r="G127" s="182" t="s">
        <v>31</v>
      </c>
      <c r="H127" s="183"/>
      <c r="I127" s="44" t="s">
        <v>46</v>
      </c>
      <c r="J127" s="44" t="s">
        <v>33</v>
      </c>
      <c r="K127" s="45" t="s">
        <v>47</v>
      </c>
      <c r="M127" s="182" t="s">
        <v>31</v>
      </c>
      <c r="N127" s="183"/>
      <c r="O127" s="44" t="s">
        <v>46</v>
      </c>
      <c r="P127" s="44" t="s">
        <v>33</v>
      </c>
      <c r="Q127" s="45" t="s">
        <v>47</v>
      </c>
      <c r="S127" s="182" t="s">
        <v>31</v>
      </c>
      <c r="T127" s="183"/>
      <c r="U127" s="44" t="s">
        <v>46</v>
      </c>
      <c r="V127" s="44" t="s">
        <v>33</v>
      </c>
      <c r="W127" s="45" t="s">
        <v>47</v>
      </c>
      <c r="Y127" s="182" t="s">
        <v>31</v>
      </c>
      <c r="Z127" s="183"/>
      <c r="AA127" s="44" t="s">
        <v>46</v>
      </c>
      <c r="AB127" s="44" t="s">
        <v>33</v>
      </c>
      <c r="AC127" s="45" t="s">
        <v>47</v>
      </c>
      <c r="AE127" s="182" t="s">
        <v>31</v>
      </c>
      <c r="AF127" s="183"/>
      <c r="AG127" s="44" t="s">
        <v>46</v>
      </c>
      <c r="AH127" s="44" t="s">
        <v>33</v>
      </c>
      <c r="AI127" s="45" t="s">
        <v>47</v>
      </c>
      <c r="AK127" s="182" t="s">
        <v>31</v>
      </c>
      <c r="AL127" s="183"/>
      <c r="AM127" s="44" t="s">
        <v>46</v>
      </c>
      <c r="AN127" s="44" t="s">
        <v>33</v>
      </c>
      <c r="AO127" s="45" t="s">
        <v>47</v>
      </c>
    </row>
    <row r="128" spans="1:41" ht="15.75" thickBot="1" thickTop="1">
      <c r="A128" s="186" t="s">
        <v>35</v>
      </c>
      <c r="B128" s="46" t="s">
        <v>36</v>
      </c>
      <c r="C128" s="46">
        <v>0</v>
      </c>
      <c r="D128" s="46">
        <f>PRODUCT(C128*0.15)</f>
        <v>0</v>
      </c>
      <c r="E128" s="47">
        <f>SUM(C128:D128)</f>
        <v>0</v>
      </c>
      <c r="G128" s="186" t="s">
        <v>35</v>
      </c>
      <c r="H128" s="46" t="s">
        <v>36</v>
      </c>
      <c r="I128" s="46">
        <v>83.2</v>
      </c>
      <c r="J128" s="46">
        <f>PRODUCT(I128*0.15)</f>
        <v>12.48</v>
      </c>
      <c r="K128" s="47">
        <f>SUM(I128:J128)</f>
        <v>95.68</v>
      </c>
      <c r="M128" s="186" t="s">
        <v>35</v>
      </c>
      <c r="N128" s="34" t="s">
        <v>36</v>
      </c>
      <c r="O128" s="46">
        <v>210</v>
      </c>
      <c r="P128" s="46">
        <f>PRODUCT(O128*0.15)</f>
        <v>31.5</v>
      </c>
      <c r="Q128" s="47">
        <f>SUM(O128:P128)</f>
        <v>241.5</v>
      </c>
      <c r="S128" s="186" t="s">
        <v>35</v>
      </c>
      <c r="T128" s="34" t="s">
        <v>36</v>
      </c>
      <c r="U128" s="46">
        <v>200</v>
      </c>
      <c r="V128" s="46">
        <f>PRODUCT(U128*0.15)</f>
        <v>30</v>
      </c>
      <c r="W128" s="47">
        <f>SUM(U128:V128)</f>
        <v>230</v>
      </c>
      <c r="Y128" s="186" t="s">
        <v>35</v>
      </c>
      <c r="Z128" s="34" t="s">
        <v>36</v>
      </c>
      <c r="AA128" s="46">
        <v>104.5</v>
      </c>
      <c r="AB128" s="59">
        <v>0</v>
      </c>
      <c r="AC128" s="64">
        <f>SUM(AA128:AB128)</f>
        <v>104.5</v>
      </c>
      <c r="AD128" s="65" t="s">
        <v>95</v>
      </c>
      <c r="AE128" s="186" t="s">
        <v>35</v>
      </c>
      <c r="AF128" s="34" t="s">
        <v>36</v>
      </c>
      <c r="AG128" s="46">
        <v>167</v>
      </c>
      <c r="AH128" s="46">
        <f>PRODUCT(AG128*0.15)</f>
        <v>25.05</v>
      </c>
      <c r="AI128" s="47">
        <f>SUM(AG128:AH128)</f>
        <v>192.05</v>
      </c>
      <c r="AK128" s="186" t="s">
        <v>35</v>
      </c>
      <c r="AL128" s="34" t="s">
        <v>36</v>
      </c>
      <c r="AM128" s="46" t="s">
        <v>37</v>
      </c>
      <c r="AN128" s="46" t="e">
        <f>PRODUCT(AM128*0.15)</f>
        <v>#VALUE!</v>
      </c>
      <c r="AO128" s="47" t="e">
        <f>SUM(AM128:AN128)</f>
        <v>#VALUE!</v>
      </c>
    </row>
    <row r="129" spans="1:41" ht="15" thickBot="1">
      <c r="A129" s="187"/>
      <c r="B129" s="46" t="s">
        <v>48</v>
      </c>
      <c r="C129" s="46">
        <v>0</v>
      </c>
      <c r="D129" s="46">
        <f aca="true" t="shared" si="93" ref="D129:D139">PRODUCT(C129*0.15)</f>
        <v>0</v>
      </c>
      <c r="E129" s="47">
        <f aca="true" t="shared" si="94" ref="E129:E139">SUM(C129:D129)</f>
        <v>0</v>
      </c>
      <c r="G129" s="187"/>
      <c r="H129" s="46" t="s">
        <v>48</v>
      </c>
      <c r="I129" s="46">
        <v>52</v>
      </c>
      <c r="J129" s="46">
        <f aca="true" t="shared" si="95" ref="J129:J139">PRODUCT(I129*0.15)</f>
        <v>7.8</v>
      </c>
      <c r="K129" s="47">
        <f aca="true" t="shared" si="96" ref="K129:K139">SUM(I129:J129)</f>
        <v>59.8</v>
      </c>
      <c r="M129" s="187"/>
      <c r="N129" s="34" t="s">
        <v>48</v>
      </c>
      <c r="O129" s="46">
        <v>210</v>
      </c>
      <c r="P129" s="46">
        <f aca="true" t="shared" si="97" ref="P129:P139">PRODUCT(O129*0.15)</f>
        <v>31.5</v>
      </c>
      <c r="Q129" s="47">
        <f aca="true" t="shared" si="98" ref="Q129:Q139">SUM(O129:P129)</f>
        <v>241.5</v>
      </c>
      <c r="S129" s="187"/>
      <c r="T129" s="34" t="s">
        <v>48</v>
      </c>
      <c r="U129" s="46">
        <v>200</v>
      </c>
      <c r="V129" s="46">
        <f aca="true" t="shared" si="99" ref="V129:V139">PRODUCT(U129*0.15)</f>
        <v>30</v>
      </c>
      <c r="W129" s="47">
        <f aca="true" t="shared" si="100" ref="W129:W139">SUM(U129:V129)</f>
        <v>230</v>
      </c>
      <c r="Y129" s="187"/>
      <c r="Z129" s="34" t="s">
        <v>48</v>
      </c>
      <c r="AA129" s="46">
        <v>0</v>
      </c>
      <c r="AB129" s="46">
        <f aca="true" t="shared" si="101" ref="AB129:AB139">PRODUCT(AA129*0.15)</f>
        <v>0</v>
      </c>
      <c r="AC129" s="47">
        <f aca="true" t="shared" si="102" ref="AC129:AC139">SUM(AA129:AB129)</f>
        <v>0</v>
      </c>
      <c r="AE129" s="187"/>
      <c r="AF129" s="34" t="s">
        <v>48</v>
      </c>
      <c r="AG129" s="46">
        <v>0</v>
      </c>
      <c r="AH129" s="46">
        <f aca="true" t="shared" si="103" ref="AH129:AH139">PRODUCT(AG129*0.15)</f>
        <v>0</v>
      </c>
      <c r="AI129" s="47">
        <f aca="true" t="shared" si="104" ref="AI129:AI139">SUM(AG129:AH129)</f>
        <v>0</v>
      </c>
      <c r="AK129" s="187"/>
      <c r="AL129" s="34" t="s">
        <v>48</v>
      </c>
      <c r="AM129" s="46" t="s">
        <v>37</v>
      </c>
      <c r="AN129" s="46" t="e">
        <f aca="true" t="shared" si="105" ref="AN129:AN139">PRODUCT(AM129*0.15)</f>
        <v>#VALUE!</v>
      </c>
      <c r="AO129" s="47" t="e">
        <f aca="true" t="shared" si="106" ref="AO129:AO139">SUM(AM129:AN129)</f>
        <v>#VALUE!</v>
      </c>
    </row>
    <row r="130" spans="1:41" ht="15" thickBot="1">
      <c r="A130" s="187"/>
      <c r="B130" s="46" t="s">
        <v>49</v>
      </c>
      <c r="C130" s="46">
        <v>39.13</v>
      </c>
      <c r="D130" s="46">
        <f t="shared" si="93"/>
        <v>5.8695</v>
      </c>
      <c r="E130" s="47">
        <f t="shared" si="94"/>
        <v>44.999500000000005</v>
      </c>
      <c r="G130" s="187"/>
      <c r="H130" s="46" t="s">
        <v>49</v>
      </c>
      <c r="I130" s="46" t="s">
        <v>89</v>
      </c>
      <c r="J130" s="46"/>
      <c r="K130" s="47"/>
      <c r="M130" s="187"/>
      <c r="N130" s="34" t="s">
        <v>49</v>
      </c>
      <c r="O130" s="46">
        <v>0</v>
      </c>
      <c r="P130" s="46">
        <f t="shared" si="97"/>
        <v>0</v>
      </c>
      <c r="Q130" s="47">
        <f t="shared" si="98"/>
        <v>0</v>
      </c>
      <c r="S130" s="187"/>
      <c r="T130" s="34" t="s">
        <v>49</v>
      </c>
      <c r="U130" s="46">
        <v>0</v>
      </c>
      <c r="V130" s="46">
        <f t="shared" si="99"/>
        <v>0</v>
      </c>
      <c r="W130" s="47">
        <f t="shared" si="100"/>
        <v>0</v>
      </c>
      <c r="Y130" s="187"/>
      <c r="Z130" s="34" t="s">
        <v>49</v>
      </c>
      <c r="AA130" s="46">
        <v>0</v>
      </c>
      <c r="AB130" s="46">
        <f t="shared" si="101"/>
        <v>0</v>
      </c>
      <c r="AC130" s="47">
        <f t="shared" si="102"/>
        <v>0</v>
      </c>
      <c r="AE130" s="187"/>
      <c r="AF130" s="34" t="s">
        <v>49</v>
      </c>
      <c r="AG130" s="46">
        <v>0</v>
      </c>
      <c r="AH130" s="46">
        <f t="shared" si="103"/>
        <v>0</v>
      </c>
      <c r="AI130" s="47">
        <f t="shared" si="104"/>
        <v>0</v>
      </c>
      <c r="AK130" s="187"/>
      <c r="AL130" s="34" t="s">
        <v>49</v>
      </c>
      <c r="AM130" s="46" t="s">
        <v>37</v>
      </c>
      <c r="AN130" s="46" t="e">
        <f t="shared" si="105"/>
        <v>#VALUE!</v>
      </c>
      <c r="AO130" s="47" t="e">
        <f t="shared" si="106"/>
        <v>#VALUE!</v>
      </c>
    </row>
    <row r="131" spans="1:41" ht="15" thickBot="1">
      <c r="A131" s="187"/>
      <c r="B131" s="46" t="s">
        <v>40</v>
      </c>
      <c r="C131" s="46">
        <v>0</v>
      </c>
      <c r="D131" s="46">
        <f t="shared" si="93"/>
        <v>0</v>
      </c>
      <c r="E131" s="47">
        <f t="shared" si="94"/>
        <v>0</v>
      </c>
      <c r="G131" s="187"/>
      <c r="H131" s="46" t="s">
        <v>40</v>
      </c>
      <c r="I131" s="46">
        <v>52</v>
      </c>
      <c r="J131" s="46">
        <f t="shared" si="95"/>
        <v>7.8</v>
      </c>
      <c r="K131" s="47">
        <f t="shared" si="96"/>
        <v>59.8</v>
      </c>
      <c r="M131" s="187"/>
      <c r="N131" s="34" t="s">
        <v>40</v>
      </c>
      <c r="O131" s="46">
        <v>0</v>
      </c>
      <c r="P131" s="46">
        <f t="shared" si="97"/>
        <v>0</v>
      </c>
      <c r="Q131" s="47">
        <f t="shared" si="98"/>
        <v>0</v>
      </c>
      <c r="S131" s="187"/>
      <c r="T131" s="34" t="s">
        <v>40</v>
      </c>
      <c r="U131" s="46">
        <v>0</v>
      </c>
      <c r="V131" s="46">
        <f t="shared" si="99"/>
        <v>0</v>
      </c>
      <c r="W131" s="47">
        <f t="shared" si="100"/>
        <v>0</v>
      </c>
      <c r="Y131" s="187"/>
      <c r="Z131" s="34" t="s">
        <v>40</v>
      </c>
      <c r="AA131" s="46">
        <v>0</v>
      </c>
      <c r="AB131" s="46">
        <f t="shared" si="101"/>
        <v>0</v>
      </c>
      <c r="AC131" s="47">
        <f t="shared" si="102"/>
        <v>0</v>
      </c>
      <c r="AE131" s="187"/>
      <c r="AF131" s="34" t="s">
        <v>40</v>
      </c>
      <c r="AG131" s="46">
        <v>295</v>
      </c>
      <c r="AH131" s="46">
        <f t="shared" si="103"/>
        <v>44.25</v>
      </c>
      <c r="AI131" s="47">
        <f t="shared" si="104"/>
        <v>339.25</v>
      </c>
      <c r="AK131" s="187"/>
      <c r="AL131" s="34" t="s">
        <v>40</v>
      </c>
      <c r="AM131" s="46" t="s">
        <v>37</v>
      </c>
      <c r="AN131" s="46" t="e">
        <f t="shared" si="105"/>
        <v>#VALUE!</v>
      </c>
      <c r="AO131" s="47" t="e">
        <f t="shared" si="106"/>
        <v>#VALUE!</v>
      </c>
    </row>
    <row r="132" spans="1:41" ht="15" thickBot="1">
      <c r="A132" s="187"/>
      <c r="B132" s="46" t="s">
        <v>50</v>
      </c>
      <c r="C132" s="46">
        <v>0</v>
      </c>
      <c r="D132" s="46">
        <f t="shared" si="93"/>
        <v>0</v>
      </c>
      <c r="E132" s="47">
        <f t="shared" si="94"/>
        <v>0</v>
      </c>
      <c r="G132" s="187"/>
      <c r="H132" s="46" t="s">
        <v>50</v>
      </c>
      <c r="I132" s="46">
        <v>52</v>
      </c>
      <c r="J132" s="46">
        <f t="shared" si="95"/>
        <v>7.8</v>
      </c>
      <c r="K132" s="47">
        <f t="shared" si="96"/>
        <v>59.8</v>
      </c>
      <c r="M132" s="187"/>
      <c r="N132" s="34" t="s">
        <v>50</v>
      </c>
      <c r="O132" s="46">
        <v>63</v>
      </c>
      <c r="P132" s="46">
        <f t="shared" si="97"/>
        <v>9.45</v>
      </c>
      <c r="Q132" s="47">
        <f t="shared" si="98"/>
        <v>72.45</v>
      </c>
      <c r="S132" s="187"/>
      <c r="T132" s="34" t="s">
        <v>50</v>
      </c>
      <c r="U132" s="46">
        <v>115</v>
      </c>
      <c r="V132" s="46">
        <f t="shared" si="99"/>
        <v>17.25</v>
      </c>
      <c r="W132" s="47">
        <f t="shared" si="100"/>
        <v>132.25</v>
      </c>
      <c r="Y132" s="187"/>
      <c r="Z132" s="34" t="s">
        <v>50</v>
      </c>
      <c r="AA132" s="46">
        <v>52.25</v>
      </c>
      <c r="AB132" s="59">
        <v>0</v>
      </c>
      <c r="AC132" s="64">
        <f t="shared" si="102"/>
        <v>52.25</v>
      </c>
      <c r="AD132" s="65" t="s">
        <v>95</v>
      </c>
      <c r="AE132" s="187"/>
      <c r="AF132" s="34" t="s">
        <v>50</v>
      </c>
      <c r="AG132" s="46">
        <v>0</v>
      </c>
      <c r="AH132" s="46">
        <f t="shared" si="103"/>
        <v>0</v>
      </c>
      <c r="AI132" s="47">
        <f t="shared" si="104"/>
        <v>0</v>
      </c>
      <c r="AK132" s="187"/>
      <c r="AL132" s="34" t="s">
        <v>50</v>
      </c>
      <c r="AM132" s="46" t="s">
        <v>37</v>
      </c>
      <c r="AN132" s="46" t="e">
        <f t="shared" si="105"/>
        <v>#VALUE!</v>
      </c>
      <c r="AO132" s="47" t="e">
        <f t="shared" si="106"/>
        <v>#VALUE!</v>
      </c>
    </row>
    <row r="133" spans="1:41" ht="29.25" thickBot="1">
      <c r="A133" s="188"/>
      <c r="B133" s="48" t="s">
        <v>42</v>
      </c>
      <c r="C133" s="48">
        <v>0</v>
      </c>
      <c r="D133" s="46">
        <f t="shared" si="93"/>
        <v>0</v>
      </c>
      <c r="E133" s="47">
        <f t="shared" si="94"/>
        <v>0</v>
      </c>
      <c r="G133" s="188"/>
      <c r="H133" s="48" t="s">
        <v>42</v>
      </c>
      <c r="I133" s="48">
        <v>0</v>
      </c>
      <c r="J133" s="46">
        <f t="shared" si="95"/>
        <v>0</v>
      </c>
      <c r="K133" s="47">
        <f t="shared" si="96"/>
        <v>0</v>
      </c>
      <c r="M133" s="188"/>
      <c r="N133" s="35" t="s">
        <v>42</v>
      </c>
      <c r="O133" s="48">
        <v>0</v>
      </c>
      <c r="P133" s="46">
        <f t="shared" si="97"/>
        <v>0</v>
      </c>
      <c r="Q133" s="47">
        <f t="shared" si="98"/>
        <v>0</v>
      </c>
      <c r="S133" s="188"/>
      <c r="T133" s="35" t="s">
        <v>42</v>
      </c>
      <c r="U133" s="48">
        <v>0</v>
      </c>
      <c r="V133" s="46">
        <f t="shared" si="99"/>
        <v>0</v>
      </c>
      <c r="W133" s="47">
        <f t="shared" si="100"/>
        <v>0</v>
      </c>
      <c r="Y133" s="188"/>
      <c r="Z133" s="35" t="s">
        <v>42</v>
      </c>
      <c r="AA133" s="48">
        <v>0</v>
      </c>
      <c r="AB133" s="46">
        <f t="shared" si="101"/>
        <v>0</v>
      </c>
      <c r="AC133" s="47">
        <f t="shared" si="102"/>
        <v>0</v>
      </c>
      <c r="AE133" s="188"/>
      <c r="AF133" s="35" t="s">
        <v>42</v>
      </c>
      <c r="AG133" s="48">
        <v>0</v>
      </c>
      <c r="AH133" s="46">
        <f t="shared" si="103"/>
        <v>0</v>
      </c>
      <c r="AI133" s="47">
        <f t="shared" si="104"/>
        <v>0</v>
      </c>
      <c r="AK133" s="188"/>
      <c r="AL133" s="35" t="s">
        <v>42</v>
      </c>
      <c r="AM133" s="48" t="s">
        <v>37</v>
      </c>
      <c r="AN133" s="46" t="e">
        <f t="shared" si="105"/>
        <v>#VALUE!</v>
      </c>
      <c r="AO133" s="47" t="e">
        <f t="shared" si="106"/>
        <v>#VALUE!</v>
      </c>
    </row>
    <row r="134" spans="1:41" ht="15.75" thickBot="1" thickTop="1">
      <c r="A134" s="186" t="s">
        <v>43</v>
      </c>
      <c r="B134" s="46" t="s">
        <v>36</v>
      </c>
      <c r="C134" s="46">
        <v>0</v>
      </c>
      <c r="D134" s="46">
        <f t="shared" si="93"/>
        <v>0</v>
      </c>
      <c r="E134" s="47">
        <f t="shared" si="94"/>
        <v>0</v>
      </c>
      <c r="G134" s="186" t="s">
        <v>43</v>
      </c>
      <c r="H134" s="46" t="s">
        <v>36</v>
      </c>
      <c r="I134" s="46">
        <v>83.2</v>
      </c>
      <c r="J134" s="46">
        <f t="shared" si="95"/>
        <v>12.48</v>
      </c>
      <c r="K134" s="47">
        <f t="shared" si="96"/>
        <v>95.68</v>
      </c>
      <c r="M134" s="186" t="s">
        <v>43</v>
      </c>
      <c r="N134" s="34" t="s">
        <v>36</v>
      </c>
      <c r="O134" s="46">
        <v>105</v>
      </c>
      <c r="P134" s="46">
        <f t="shared" si="97"/>
        <v>15.75</v>
      </c>
      <c r="Q134" s="47">
        <f t="shared" si="98"/>
        <v>120.75</v>
      </c>
      <c r="S134" s="186" t="s">
        <v>43</v>
      </c>
      <c r="T134" s="34" t="s">
        <v>36</v>
      </c>
      <c r="U134" s="46">
        <v>120</v>
      </c>
      <c r="V134" s="46">
        <f t="shared" si="99"/>
        <v>18</v>
      </c>
      <c r="W134" s="47">
        <f t="shared" si="100"/>
        <v>138</v>
      </c>
      <c r="Y134" s="186" t="s">
        <v>43</v>
      </c>
      <c r="Z134" s="34" t="s">
        <v>36</v>
      </c>
      <c r="AA134" s="46">
        <v>90.87</v>
      </c>
      <c r="AB134" s="46">
        <f t="shared" si="101"/>
        <v>13.6305</v>
      </c>
      <c r="AC134" s="47">
        <f t="shared" si="102"/>
        <v>104.5005</v>
      </c>
      <c r="AE134" s="186" t="s">
        <v>43</v>
      </c>
      <c r="AF134" s="34" t="s">
        <v>36</v>
      </c>
      <c r="AG134" s="46">
        <v>130.5</v>
      </c>
      <c r="AH134" s="46">
        <f t="shared" si="103"/>
        <v>19.575</v>
      </c>
      <c r="AI134" s="47">
        <f t="shared" si="104"/>
        <v>150.075</v>
      </c>
      <c r="AK134" s="186" t="s">
        <v>43</v>
      </c>
      <c r="AL134" s="34" t="s">
        <v>36</v>
      </c>
      <c r="AM134" s="46" t="s">
        <v>37</v>
      </c>
      <c r="AN134" s="46" t="e">
        <f t="shared" si="105"/>
        <v>#VALUE!</v>
      </c>
      <c r="AO134" s="47" t="e">
        <f t="shared" si="106"/>
        <v>#VALUE!</v>
      </c>
    </row>
    <row r="135" spans="1:41" ht="15" thickBot="1">
      <c r="A135" s="187"/>
      <c r="B135" s="46" t="s">
        <v>48</v>
      </c>
      <c r="C135" s="46">
        <v>0</v>
      </c>
      <c r="D135" s="46">
        <f t="shared" si="93"/>
        <v>0</v>
      </c>
      <c r="E135" s="47">
        <f t="shared" si="94"/>
        <v>0</v>
      </c>
      <c r="G135" s="187"/>
      <c r="H135" s="46" t="s">
        <v>48</v>
      </c>
      <c r="I135" s="46">
        <v>52</v>
      </c>
      <c r="J135" s="46">
        <f t="shared" si="95"/>
        <v>7.8</v>
      </c>
      <c r="K135" s="47">
        <f t="shared" si="96"/>
        <v>59.8</v>
      </c>
      <c r="M135" s="187"/>
      <c r="N135" s="34" t="s">
        <v>48</v>
      </c>
      <c r="O135" s="46">
        <v>105</v>
      </c>
      <c r="P135" s="46">
        <f t="shared" si="97"/>
        <v>15.75</v>
      </c>
      <c r="Q135" s="47">
        <f t="shared" si="98"/>
        <v>120.75</v>
      </c>
      <c r="S135" s="187"/>
      <c r="T135" s="34" t="s">
        <v>48</v>
      </c>
      <c r="U135" s="46">
        <v>120</v>
      </c>
      <c r="V135" s="46">
        <f t="shared" si="99"/>
        <v>18</v>
      </c>
      <c r="W135" s="47">
        <f t="shared" si="100"/>
        <v>138</v>
      </c>
      <c r="Y135" s="187"/>
      <c r="Z135" s="34" t="s">
        <v>48</v>
      </c>
      <c r="AA135" s="46">
        <v>0</v>
      </c>
      <c r="AB135" s="46">
        <f t="shared" si="101"/>
        <v>0</v>
      </c>
      <c r="AC135" s="47">
        <f t="shared" si="102"/>
        <v>0</v>
      </c>
      <c r="AE135" s="187"/>
      <c r="AF135" s="34" t="s">
        <v>48</v>
      </c>
      <c r="AG135" s="46">
        <v>0</v>
      </c>
      <c r="AH135" s="46">
        <f t="shared" si="103"/>
        <v>0</v>
      </c>
      <c r="AI135" s="47">
        <f t="shared" si="104"/>
        <v>0</v>
      </c>
      <c r="AK135" s="187"/>
      <c r="AL135" s="34" t="s">
        <v>48</v>
      </c>
      <c r="AM135" s="46" t="s">
        <v>37</v>
      </c>
      <c r="AN135" s="46" t="e">
        <f t="shared" si="105"/>
        <v>#VALUE!</v>
      </c>
      <c r="AO135" s="47" t="e">
        <f t="shared" si="106"/>
        <v>#VALUE!</v>
      </c>
    </row>
    <row r="136" spans="1:41" ht="15" thickBot="1">
      <c r="A136" s="187"/>
      <c r="B136" s="46" t="s">
        <v>49</v>
      </c>
      <c r="C136" s="46">
        <v>17.39</v>
      </c>
      <c r="D136" s="46">
        <f t="shared" si="93"/>
        <v>2.6085</v>
      </c>
      <c r="E136" s="47">
        <f t="shared" si="94"/>
        <v>19.9985</v>
      </c>
      <c r="G136" s="187"/>
      <c r="H136" s="46" t="s">
        <v>49</v>
      </c>
      <c r="I136" s="46" t="s">
        <v>89</v>
      </c>
      <c r="J136" s="46"/>
      <c r="K136" s="47"/>
      <c r="M136" s="187"/>
      <c r="N136" s="34" t="s">
        <v>49</v>
      </c>
      <c r="O136" s="46">
        <v>0</v>
      </c>
      <c r="P136" s="46">
        <f t="shared" si="97"/>
        <v>0</v>
      </c>
      <c r="Q136" s="47">
        <f t="shared" si="98"/>
        <v>0</v>
      </c>
      <c r="S136" s="187"/>
      <c r="T136" s="34" t="s">
        <v>49</v>
      </c>
      <c r="U136" s="46">
        <v>0</v>
      </c>
      <c r="V136" s="46">
        <f t="shared" si="99"/>
        <v>0</v>
      </c>
      <c r="W136" s="47">
        <f t="shared" si="100"/>
        <v>0</v>
      </c>
      <c r="Y136" s="187"/>
      <c r="Z136" s="34" t="s">
        <v>49</v>
      </c>
      <c r="AA136" s="46">
        <v>0</v>
      </c>
      <c r="AB136" s="46">
        <f t="shared" si="101"/>
        <v>0</v>
      </c>
      <c r="AC136" s="47">
        <f t="shared" si="102"/>
        <v>0</v>
      </c>
      <c r="AE136" s="187"/>
      <c r="AF136" s="34" t="s">
        <v>49</v>
      </c>
      <c r="AG136" s="46">
        <v>0</v>
      </c>
      <c r="AH136" s="46">
        <f t="shared" si="103"/>
        <v>0</v>
      </c>
      <c r="AI136" s="47">
        <f t="shared" si="104"/>
        <v>0</v>
      </c>
      <c r="AK136" s="187"/>
      <c r="AL136" s="34" t="s">
        <v>49</v>
      </c>
      <c r="AM136" s="46" t="s">
        <v>37</v>
      </c>
      <c r="AN136" s="46" t="e">
        <f t="shared" si="105"/>
        <v>#VALUE!</v>
      </c>
      <c r="AO136" s="47" t="e">
        <f t="shared" si="106"/>
        <v>#VALUE!</v>
      </c>
    </row>
    <row r="137" spans="1:41" ht="15" thickBot="1">
      <c r="A137" s="187"/>
      <c r="B137" s="46" t="s">
        <v>40</v>
      </c>
      <c r="C137" s="46">
        <v>0</v>
      </c>
      <c r="D137" s="46">
        <f t="shared" si="93"/>
        <v>0</v>
      </c>
      <c r="E137" s="47">
        <f t="shared" si="94"/>
        <v>0</v>
      </c>
      <c r="G137" s="187"/>
      <c r="H137" s="46" t="s">
        <v>40</v>
      </c>
      <c r="I137" s="46">
        <v>52</v>
      </c>
      <c r="J137" s="46">
        <f t="shared" si="95"/>
        <v>7.8</v>
      </c>
      <c r="K137" s="47">
        <f t="shared" si="96"/>
        <v>59.8</v>
      </c>
      <c r="M137" s="187"/>
      <c r="N137" s="34" t="s">
        <v>40</v>
      </c>
      <c r="O137" s="46">
        <v>0</v>
      </c>
      <c r="P137" s="46">
        <f t="shared" si="97"/>
        <v>0</v>
      </c>
      <c r="Q137" s="47">
        <f t="shared" si="98"/>
        <v>0</v>
      </c>
      <c r="S137" s="187"/>
      <c r="T137" s="34" t="s">
        <v>40</v>
      </c>
      <c r="U137" s="46">
        <v>0</v>
      </c>
      <c r="V137" s="46">
        <f t="shared" si="99"/>
        <v>0</v>
      </c>
      <c r="W137" s="47">
        <f t="shared" si="100"/>
        <v>0</v>
      </c>
      <c r="Y137" s="187"/>
      <c r="Z137" s="34" t="s">
        <v>40</v>
      </c>
      <c r="AA137" s="46">
        <v>0</v>
      </c>
      <c r="AB137" s="46">
        <f t="shared" si="101"/>
        <v>0</v>
      </c>
      <c r="AC137" s="47">
        <f t="shared" si="102"/>
        <v>0</v>
      </c>
      <c r="AE137" s="187"/>
      <c r="AF137" s="34" t="s">
        <v>40</v>
      </c>
      <c r="AG137" s="46">
        <v>261</v>
      </c>
      <c r="AH137" s="46">
        <f t="shared" si="103"/>
        <v>39.15</v>
      </c>
      <c r="AI137" s="47">
        <f t="shared" si="104"/>
        <v>300.15</v>
      </c>
      <c r="AK137" s="187"/>
      <c r="AL137" s="34" t="s">
        <v>40</v>
      </c>
      <c r="AM137" s="46" t="s">
        <v>37</v>
      </c>
      <c r="AN137" s="46" t="e">
        <f t="shared" si="105"/>
        <v>#VALUE!</v>
      </c>
      <c r="AO137" s="47" t="e">
        <f t="shared" si="106"/>
        <v>#VALUE!</v>
      </c>
    </row>
    <row r="138" spans="1:41" ht="15" thickBot="1">
      <c r="A138" s="187"/>
      <c r="B138" s="46" t="s">
        <v>50</v>
      </c>
      <c r="C138" s="46">
        <v>0</v>
      </c>
      <c r="D138" s="46">
        <f t="shared" si="93"/>
        <v>0</v>
      </c>
      <c r="E138" s="47">
        <f t="shared" si="94"/>
        <v>0</v>
      </c>
      <c r="G138" s="187"/>
      <c r="H138" s="46" t="s">
        <v>50</v>
      </c>
      <c r="I138" s="46">
        <v>52</v>
      </c>
      <c r="J138" s="46">
        <f t="shared" si="95"/>
        <v>7.8</v>
      </c>
      <c r="K138" s="47">
        <f t="shared" si="96"/>
        <v>59.8</v>
      </c>
      <c r="M138" s="187"/>
      <c r="N138" s="34" t="s">
        <v>50</v>
      </c>
      <c r="O138" s="46">
        <v>52.5</v>
      </c>
      <c r="P138" s="46">
        <f t="shared" si="97"/>
        <v>7.875</v>
      </c>
      <c r="Q138" s="47">
        <f t="shared" si="98"/>
        <v>60.375</v>
      </c>
      <c r="S138" s="187"/>
      <c r="T138" s="34" t="s">
        <v>50</v>
      </c>
      <c r="U138" s="46">
        <v>115</v>
      </c>
      <c r="V138" s="46">
        <f t="shared" si="99"/>
        <v>17.25</v>
      </c>
      <c r="W138" s="47">
        <f t="shared" si="100"/>
        <v>132.25</v>
      </c>
      <c r="Y138" s="187"/>
      <c r="Z138" s="34" t="s">
        <v>50</v>
      </c>
      <c r="AA138" s="46">
        <v>45.43</v>
      </c>
      <c r="AB138" s="67">
        <v>6.82</v>
      </c>
      <c r="AC138" s="69">
        <f t="shared" si="102"/>
        <v>52.25</v>
      </c>
      <c r="AD138" s="70" t="s">
        <v>5</v>
      </c>
      <c r="AE138" s="187"/>
      <c r="AF138" s="34" t="s">
        <v>50</v>
      </c>
      <c r="AG138" s="46">
        <v>0</v>
      </c>
      <c r="AH138" s="46">
        <f t="shared" si="103"/>
        <v>0</v>
      </c>
      <c r="AI138" s="47">
        <f t="shared" si="104"/>
        <v>0</v>
      </c>
      <c r="AK138" s="187"/>
      <c r="AL138" s="34" t="s">
        <v>50</v>
      </c>
      <c r="AM138" s="46" t="s">
        <v>37</v>
      </c>
      <c r="AN138" s="46" t="e">
        <f t="shared" si="105"/>
        <v>#VALUE!</v>
      </c>
      <c r="AO138" s="47" t="e">
        <f t="shared" si="106"/>
        <v>#VALUE!</v>
      </c>
    </row>
    <row r="139" spans="1:41" ht="29.25" thickBot="1">
      <c r="A139" s="188"/>
      <c r="B139" s="48" t="s">
        <v>42</v>
      </c>
      <c r="C139" s="48">
        <v>0</v>
      </c>
      <c r="D139" s="46">
        <f t="shared" si="93"/>
        <v>0</v>
      </c>
      <c r="E139" s="47">
        <f t="shared" si="94"/>
        <v>0</v>
      </c>
      <c r="G139" s="188"/>
      <c r="H139" s="48" t="s">
        <v>42</v>
      </c>
      <c r="I139" s="48">
        <v>0</v>
      </c>
      <c r="J139" s="46">
        <f t="shared" si="95"/>
        <v>0</v>
      </c>
      <c r="K139" s="47">
        <f t="shared" si="96"/>
        <v>0</v>
      </c>
      <c r="M139" s="188"/>
      <c r="N139" s="35" t="s">
        <v>42</v>
      </c>
      <c r="O139" s="48">
        <v>0</v>
      </c>
      <c r="P139" s="46">
        <f t="shared" si="97"/>
        <v>0</v>
      </c>
      <c r="Q139" s="47">
        <f t="shared" si="98"/>
        <v>0</v>
      </c>
      <c r="S139" s="188"/>
      <c r="T139" s="35" t="s">
        <v>42</v>
      </c>
      <c r="U139" s="48">
        <v>0</v>
      </c>
      <c r="V139" s="46">
        <f t="shared" si="99"/>
        <v>0</v>
      </c>
      <c r="W139" s="47">
        <f t="shared" si="100"/>
        <v>0</v>
      </c>
      <c r="Y139" s="188"/>
      <c r="Z139" s="35" t="s">
        <v>42</v>
      </c>
      <c r="AA139" s="48">
        <v>0</v>
      </c>
      <c r="AB139" s="46">
        <f t="shared" si="101"/>
        <v>0</v>
      </c>
      <c r="AC139" s="47">
        <f t="shared" si="102"/>
        <v>0</v>
      </c>
      <c r="AE139" s="188"/>
      <c r="AF139" s="35" t="s">
        <v>42</v>
      </c>
      <c r="AG139" s="48">
        <v>0</v>
      </c>
      <c r="AH139" s="46">
        <f t="shared" si="103"/>
        <v>0</v>
      </c>
      <c r="AI139" s="47">
        <f t="shared" si="104"/>
        <v>0</v>
      </c>
      <c r="AK139" s="188"/>
      <c r="AL139" s="35" t="s">
        <v>42</v>
      </c>
      <c r="AM139" s="48" t="s">
        <v>37</v>
      </c>
      <c r="AN139" s="46" t="e">
        <f t="shared" si="105"/>
        <v>#VALUE!</v>
      </c>
      <c r="AO139" s="47" t="e">
        <f t="shared" si="106"/>
        <v>#VALUE!</v>
      </c>
    </row>
    <row r="140" spans="1:41" ht="16.5" thickBot="1" thickTop="1">
      <c r="A140" s="189" t="s">
        <v>44</v>
      </c>
      <c r="B140" s="190"/>
      <c r="C140" s="49">
        <f>SUM(C128:C139)</f>
        <v>56.52</v>
      </c>
      <c r="D140" s="49">
        <f>SUM(D128:D139)</f>
        <v>8.478</v>
      </c>
      <c r="E140" s="49">
        <f>SUM(E128:E139)</f>
        <v>64.998</v>
      </c>
      <c r="G140" s="189" t="s">
        <v>44</v>
      </c>
      <c r="H140" s="190"/>
      <c r="I140" s="49">
        <f>SUM(I128:I139)</f>
        <v>478.4</v>
      </c>
      <c r="J140" s="49">
        <f>SUM(J128:J139)</f>
        <v>71.75999999999999</v>
      </c>
      <c r="K140" s="49">
        <f>SUM(K128:K139)</f>
        <v>550.1600000000001</v>
      </c>
      <c r="M140" s="189" t="s">
        <v>44</v>
      </c>
      <c r="N140" s="190"/>
      <c r="O140" s="49">
        <f>SUM(O128:O139)</f>
        <v>745.5</v>
      </c>
      <c r="P140" s="60">
        <f>SUM(P128:P139)</f>
        <v>111.825</v>
      </c>
      <c r="Q140" s="49">
        <f>SUM(Q128:Q139)</f>
        <v>857.325</v>
      </c>
      <c r="S140" s="189" t="s">
        <v>44</v>
      </c>
      <c r="T140" s="190"/>
      <c r="U140" s="49">
        <f>SUM(U128:U139)</f>
        <v>870</v>
      </c>
      <c r="V140" s="49">
        <f>SUM(V128:V139)</f>
        <v>130.5</v>
      </c>
      <c r="W140" s="49">
        <f>SUM(W128:W139)</f>
        <v>1000.5</v>
      </c>
      <c r="Y140" s="189" t="s">
        <v>44</v>
      </c>
      <c r="Z140" s="190"/>
      <c r="AA140" s="49">
        <f>SUM(AA128:AA139)</f>
        <v>293.05</v>
      </c>
      <c r="AB140" s="60">
        <f>SUM(AB128:AB139)</f>
        <v>20.450499999999998</v>
      </c>
      <c r="AC140" s="60">
        <f>SUM(AC128:AC139)</f>
        <v>313.5005</v>
      </c>
      <c r="AE140" s="189" t="s">
        <v>44</v>
      </c>
      <c r="AF140" s="190"/>
      <c r="AG140" s="49">
        <f>SUM(AG128:AG139)</f>
        <v>853.5</v>
      </c>
      <c r="AH140" s="49">
        <f>SUM(AH128:AH139)</f>
        <v>128.025</v>
      </c>
      <c r="AI140" s="49">
        <f>SUM(AI128:AI139)</f>
        <v>981.525</v>
      </c>
      <c r="AK140" s="189" t="s">
        <v>44</v>
      </c>
      <c r="AL140" s="190"/>
      <c r="AM140" s="49">
        <f>SUM(AM128:AM139)</f>
        <v>0</v>
      </c>
      <c r="AN140" s="49" t="e">
        <f>SUM(AN128:AN139)</f>
        <v>#VALUE!</v>
      </c>
      <c r="AO140" s="49" t="e">
        <f>SUM(AO128:AO139)</f>
        <v>#VALUE!</v>
      </c>
    </row>
    <row r="141" spans="1:41" ht="52.5" customHeight="1" thickBot="1" thickTop="1">
      <c r="A141" s="191" t="s">
        <v>77</v>
      </c>
      <c r="B141" s="192"/>
      <c r="C141" s="192"/>
      <c r="D141" s="192"/>
      <c r="E141" s="193"/>
      <c r="G141" s="191" t="s">
        <v>77</v>
      </c>
      <c r="H141" s="192"/>
      <c r="I141" s="192"/>
      <c r="J141" s="192"/>
      <c r="K141" s="193"/>
      <c r="M141" s="191" t="s">
        <v>77</v>
      </c>
      <c r="N141" s="192"/>
      <c r="O141" s="192"/>
      <c r="P141" s="192"/>
      <c r="Q141" s="193"/>
      <c r="S141" s="191" t="s">
        <v>77</v>
      </c>
      <c r="T141" s="192"/>
      <c r="U141" s="192"/>
      <c r="V141" s="192"/>
      <c r="W141" s="193"/>
      <c r="Y141" s="191" t="s">
        <v>77</v>
      </c>
      <c r="Z141" s="192"/>
      <c r="AA141" s="192"/>
      <c r="AB141" s="192"/>
      <c r="AC141" s="193"/>
      <c r="AE141" s="191" t="s">
        <v>77</v>
      </c>
      <c r="AF141" s="192"/>
      <c r="AG141" s="192"/>
      <c r="AH141" s="192"/>
      <c r="AI141" s="193"/>
      <c r="AK141" s="191" t="s">
        <v>77</v>
      </c>
      <c r="AL141" s="192"/>
      <c r="AM141" s="192"/>
      <c r="AN141" s="192"/>
      <c r="AO141" s="193"/>
    </row>
    <row r="142" spans="1:41" ht="19.5" thickBot="1" thickTop="1">
      <c r="A142" s="165" t="s">
        <v>51</v>
      </c>
      <c r="B142" s="166"/>
      <c r="C142" s="166"/>
      <c r="D142" s="166"/>
      <c r="E142" s="167"/>
      <c r="G142" s="165" t="s">
        <v>51</v>
      </c>
      <c r="H142" s="166"/>
      <c r="I142" s="166"/>
      <c r="J142" s="166"/>
      <c r="K142" s="167"/>
      <c r="M142" s="165" t="s">
        <v>51</v>
      </c>
      <c r="N142" s="166"/>
      <c r="O142" s="166"/>
      <c r="P142" s="166"/>
      <c r="Q142" s="167"/>
      <c r="S142" s="165" t="s">
        <v>51</v>
      </c>
      <c r="T142" s="166"/>
      <c r="U142" s="166"/>
      <c r="V142" s="166"/>
      <c r="W142" s="167"/>
      <c r="Y142" s="165" t="s">
        <v>51</v>
      </c>
      <c r="Z142" s="166"/>
      <c r="AA142" s="166"/>
      <c r="AB142" s="166"/>
      <c r="AC142" s="167"/>
      <c r="AE142" s="165" t="s">
        <v>51</v>
      </c>
      <c r="AF142" s="166"/>
      <c r="AG142" s="166"/>
      <c r="AH142" s="166"/>
      <c r="AI142" s="167"/>
      <c r="AK142" s="165" t="s">
        <v>51</v>
      </c>
      <c r="AL142" s="166"/>
      <c r="AM142" s="166"/>
      <c r="AN142" s="166"/>
      <c r="AO142" s="167"/>
    </row>
    <row r="143" spans="1:41" ht="73.5" thickBot="1" thickTop="1">
      <c r="A143" s="182" t="s">
        <v>31</v>
      </c>
      <c r="B143" s="183"/>
      <c r="C143" s="44" t="s">
        <v>46</v>
      </c>
      <c r="D143" s="44" t="s">
        <v>33</v>
      </c>
      <c r="E143" s="45" t="s">
        <v>47</v>
      </c>
      <c r="G143" s="182" t="s">
        <v>31</v>
      </c>
      <c r="H143" s="183"/>
      <c r="I143" s="44" t="s">
        <v>46</v>
      </c>
      <c r="J143" s="44" t="s">
        <v>33</v>
      </c>
      <c r="K143" s="45" t="s">
        <v>47</v>
      </c>
      <c r="M143" s="182" t="s">
        <v>31</v>
      </c>
      <c r="N143" s="183"/>
      <c r="O143" s="44" t="s">
        <v>46</v>
      </c>
      <c r="P143" s="44" t="s">
        <v>33</v>
      </c>
      <c r="Q143" s="45" t="s">
        <v>47</v>
      </c>
      <c r="S143" s="182" t="s">
        <v>31</v>
      </c>
      <c r="T143" s="183"/>
      <c r="U143" s="44" t="s">
        <v>46</v>
      </c>
      <c r="V143" s="44" t="s">
        <v>33</v>
      </c>
      <c r="W143" s="45" t="s">
        <v>47</v>
      </c>
      <c r="Y143" s="182" t="s">
        <v>31</v>
      </c>
      <c r="Z143" s="183"/>
      <c r="AA143" s="44" t="s">
        <v>46</v>
      </c>
      <c r="AB143" s="44" t="s">
        <v>33</v>
      </c>
      <c r="AC143" s="45" t="s">
        <v>47</v>
      </c>
      <c r="AE143" s="182" t="s">
        <v>31</v>
      </c>
      <c r="AF143" s="183"/>
      <c r="AG143" s="44" t="s">
        <v>46</v>
      </c>
      <c r="AH143" s="44" t="s">
        <v>33</v>
      </c>
      <c r="AI143" s="45" t="s">
        <v>47</v>
      </c>
      <c r="AK143" s="182" t="s">
        <v>31</v>
      </c>
      <c r="AL143" s="183"/>
      <c r="AM143" s="44" t="s">
        <v>46</v>
      </c>
      <c r="AN143" s="44" t="s">
        <v>33</v>
      </c>
      <c r="AO143" s="45" t="s">
        <v>47</v>
      </c>
    </row>
    <row r="144" spans="1:41" ht="15.75" thickBot="1" thickTop="1">
      <c r="A144" s="186" t="s">
        <v>35</v>
      </c>
      <c r="B144" s="46" t="s">
        <v>36</v>
      </c>
      <c r="C144" s="46">
        <v>0</v>
      </c>
      <c r="D144" s="46">
        <f>PRODUCT(C144*0.15)</f>
        <v>0</v>
      </c>
      <c r="E144" s="47">
        <f>SUM(C144:D144)</f>
        <v>0</v>
      </c>
      <c r="G144" s="186" t="s">
        <v>35</v>
      </c>
      <c r="H144" s="46" t="s">
        <v>36</v>
      </c>
      <c r="I144" s="46">
        <v>46.8</v>
      </c>
      <c r="J144" s="46">
        <f>PRODUCT(I144*0.15)</f>
        <v>7.02</v>
      </c>
      <c r="K144" s="47">
        <f>SUM(I144:J144)</f>
        <v>53.81999999999999</v>
      </c>
      <c r="M144" s="186" t="s">
        <v>35</v>
      </c>
      <c r="N144" s="34" t="s">
        <v>36</v>
      </c>
      <c r="O144" s="46">
        <v>105</v>
      </c>
      <c r="P144" s="46">
        <f>PRODUCT(O144*0.15)</f>
        <v>15.75</v>
      </c>
      <c r="Q144" s="47">
        <f>SUM(O144:P144)</f>
        <v>120.75</v>
      </c>
      <c r="S144" s="186" t="s">
        <v>35</v>
      </c>
      <c r="T144" s="34" t="s">
        <v>36</v>
      </c>
      <c r="U144" s="46">
        <v>100</v>
      </c>
      <c r="V144" s="46">
        <f>PRODUCT(U144*0.15)</f>
        <v>15</v>
      </c>
      <c r="W144" s="47">
        <f>SUM(U144:V144)</f>
        <v>115</v>
      </c>
      <c r="Y144" s="186" t="s">
        <v>35</v>
      </c>
      <c r="Z144" s="34" t="s">
        <v>36</v>
      </c>
      <c r="AA144" s="46">
        <v>78.37</v>
      </c>
      <c r="AB144" s="59">
        <v>0</v>
      </c>
      <c r="AC144" s="64">
        <f>SUM(AA144:AB144)</f>
        <v>78.37</v>
      </c>
      <c r="AD144" s="65" t="s">
        <v>95</v>
      </c>
      <c r="AE144" s="186" t="s">
        <v>35</v>
      </c>
      <c r="AF144" s="34" t="s">
        <v>36</v>
      </c>
      <c r="AG144" s="46">
        <v>183</v>
      </c>
      <c r="AH144" s="46">
        <f>PRODUCT(AG144*0.15)</f>
        <v>27.45</v>
      </c>
      <c r="AI144" s="47">
        <f>SUM(AG144:AH144)</f>
        <v>210.45</v>
      </c>
      <c r="AK144" s="186" t="s">
        <v>35</v>
      </c>
      <c r="AL144" s="34" t="s">
        <v>36</v>
      </c>
      <c r="AM144" s="46" t="s">
        <v>37</v>
      </c>
      <c r="AN144" s="46" t="e">
        <f>PRODUCT(AM144*0.15)</f>
        <v>#VALUE!</v>
      </c>
      <c r="AO144" s="47" t="e">
        <f>SUM(AM144:AN144)</f>
        <v>#VALUE!</v>
      </c>
    </row>
    <row r="145" spans="1:41" ht="15" thickBot="1">
      <c r="A145" s="187"/>
      <c r="B145" s="46" t="s">
        <v>48</v>
      </c>
      <c r="C145" s="46">
        <v>0</v>
      </c>
      <c r="D145" s="46">
        <f aca="true" t="shared" si="107" ref="D145:D155">PRODUCT(C145*0.15)</f>
        <v>0</v>
      </c>
      <c r="E145" s="47">
        <f aca="true" t="shared" si="108" ref="E145:E155">SUM(C145:D145)</f>
        <v>0</v>
      </c>
      <c r="G145" s="187"/>
      <c r="H145" s="46" t="s">
        <v>48</v>
      </c>
      <c r="I145" s="46">
        <v>52</v>
      </c>
      <c r="J145" s="46">
        <f aca="true" t="shared" si="109" ref="J145:J155">PRODUCT(I145*0.15)</f>
        <v>7.8</v>
      </c>
      <c r="K145" s="47">
        <f aca="true" t="shared" si="110" ref="K145:K155">SUM(I145:J145)</f>
        <v>59.8</v>
      </c>
      <c r="M145" s="187"/>
      <c r="N145" s="34" t="s">
        <v>48</v>
      </c>
      <c r="O145" s="46">
        <v>105</v>
      </c>
      <c r="P145" s="46">
        <f aca="true" t="shared" si="111" ref="P145:P155">PRODUCT(O145*0.15)</f>
        <v>15.75</v>
      </c>
      <c r="Q145" s="47">
        <f aca="true" t="shared" si="112" ref="Q145:Q155">SUM(O145:P145)</f>
        <v>120.75</v>
      </c>
      <c r="S145" s="187"/>
      <c r="T145" s="34" t="s">
        <v>48</v>
      </c>
      <c r="U145" s="46">
        <v>100</v>
      </c>
      <c r="V145" s="46">
        <f aca="true" t="shared" si="113" ref="V145:V155">PRODUCT(U145*0.15)</f>
        <v>15</v>
      </c>
      <c r="W145" s="47">
        <f aca="true" t="shared" si="114" ref="W145:W155">SUM(U145:V145)</f>
        <v>115</v>
      </c>
      <c r="Y145" s="187"/>
      <c r="Z145" s="34" t="s">
        <v>48</v>
      </c>
      <c r="AA145" s="46">
        <v>0</v>
      </c>
      <c r="AB145" s="46">
        <f aca="true" t="shared" si="115" ref="AB145:AB155">PRODUCT(AA145*0.15)</f>
        <v>0</v>
      </c>
      <c r="AC145" s="47">
        <f aca="true" t="shared" si="116" ref="AC145:AC155">SUM(AA145:AB145)</f>
        <v>0</v>
      </c>
      <c r="AE145" s="187"/>
      <c r="AF145" s="34" t="s">
        <v>48</v>
      </c>
      <c r="AG145" s="46">
        <v>0</v>
      </c>
      <c r="AH145" s="46">
        <f aca="true" t="shared" si="117" ref="AH145:AH155">PRODUCT(AG145*0.15)</f>
        <v>0</v>
      </c>
      <c r="AI145" s="47">
        <f aca="true" t="shared" si="118" ref="AI145:AI155">SUM(AG145:AH145)</f>
        <v>0</v>
      </c>
      <c r="AK145" s="187"/>
      <c r="AL145" s="34" t="s">
        <v>48</v>
      </c>
      <c r="AM145" s="46" t="s">
        <v>37</v>
      </c>
      <c r="AN145" s="46" t="e">
        <f aca="true" t="shared" si="119" ref="AN145:AN155">PRODUCT(AM145*0.15)</f>
        <v>#VALUE!</v>
      </c>
      <c r="AO145" s="47" t="e">
        <f aca="true" t="shared" si="120" ref="AO145:AO155">SUM(AM145:AN145)</f>
        <v>#VALUE!</v>
      </c>
    </row>
    <row r="146" spans="1:41" ht="15" thickBot="1">
      <c r="A146" s="187"/>
      <c r="B146" s="46" t="s">
        <v>49</v>
      </c>
      <c r="C146" s="46">
        <v>43.48</v>
      </c>
      <c r="D146" s="46">
        <f t="shared" si="107"/>
        <v>6.521999999999999</v>
      </c>
      <c r="E146" s="47">
        <f t="shared" si="108"/>
        <v>50.001999999999995</v>
      </c>
      <c r="G146" s="187"/>
      <c r="H146" s="46" t="s">
        <v>49</v>
      </c>
      <c r="I146" s="46" t="s">
        <v>89</v>
      </c>
      <c r="J146" s="46"/>
      <c r="K146" s="47"/>
      <c r="M146" s="187"/>
      <c r="N146" s="34" t="s">
        <v>49</v>
      </c>
      <c r="O146" s="46">
        <v>0</v>
      </c>
      <c r="P146" s="46">
        <f t="shared" si="111"/>
        <v>0</v>
      </c>
      <c r="Q146" s="47">
        <f t="shared" si="112"/>
        <v>0</v>
      </c>
      <c r="S146" s="187"/>
      <c r="T146" s="34" t="s">
        <v>49</v>
      </c>
      <c r="U146" s="46">
        <v>0</v>
      </c>
      <c r="V146" s="46">
        <f t="shared" si="113"/>
        <v>0</v>
      </c>
      <c r="W146" s="47">
        <f t="shared" si="114"/>
        <v>0</v>
      </c>
      <c r="Y146" s="187"/>
      <c r="Z146" s="34" t="s">
        <v>49</v>
      </c>
      <c r="AA146" s="46">
        <v>0</v>
      </c>
      <c r="AB146" s="46">
        <f t="shared" si="115"/>
        <v>0</v>
      </c>
      <c r="AC146" s="47">
        <f t="shared" si="116"/>
        <v>0</v>
      </c>
      <c r="AE146" s="187"/>
      <c r="AF146" s="34" t="s">
        <v>49</v>
      </c>
      <c r="AG146" s="46">
        <v>0</v>
      </c>
      <c r="AH146" s="46">
        <f t="shared" si="117"/>
        <v>0</v>
      </c>
      <c r="AI146" s="47">
        <f t="shared" si="118"/>
        <v>0</v>
      </c>
      <c r="AK146" s="187"/>
      <c r="AL146" s="34" t="s">
        <v>49</v>
      </c>
      <c r="AM146" s="46" t="s">
        <v>37</v>
      </c>
      <c r="AN146" s="46" t="e">
        <f t="shared" si="119"/>
        <v>#VALUE!</v>
      </c>
      <c r="AO146" s="47" t="e">
        <f t="shared" si="120"/>
        <v>#VALUE!</v>
      </c>
    </row>
    <row r="147" spans="1:41" ht="15" thickBot="1">
      <c r="A147" s="187"/>
      <c r="B147" s="46" t="s">
        <v>40</v>
      </c>
      <c r="C147" s="46">
        <v>0</v>
      </c>
      <c r="D147" s="46">
        <f t="shared" si="107"/>
        <v>0</v>
      </c>
      <c r="E147" s="47">
        <f t="shared" si="108"/>
        <v>0</v>
      </c>
      <c r="G147" s="187"/>
      <c r="H147" s="46" t="s">
        <v>40</v>
      </c>
      <c r="I147" s="46">
        <v>52</v>
      </c>
      <c r="J147" s="46">
        <f t="shared" si="109"/>
        <v>7.8</v>
      </c>
      <c r="K147" s="47">
        <f t="shared" si="110"/>
        <v>59.8</v>
      </c>
      <c r="M147" s="187"/>
      <c r="N147" s="34" t="s">
        <v>40</v>
      </c>
      <c r="O147" s="46">
        <v>0</v>
      </c>
      <c r="P147" s="46">
        <f t="shared" si="111"/>
        <v>0</v>
      </c>
      <c r="Q147" s="47">
        <f t="shared" si="112"/>
        <v>0</v>
      </c>
      <c r="S147" s="187"/>
      <c r="T147" s="34" t="s">
        <v>40</v>
      </c>
      <c r="U147" s="46">
        <v>0</v>
      </c>
      <c r="V147" s="46">
        <f t="shared" si="113"/>
        <v>0</v>
      </c>
      <c r="W147" s="47">
        <f t="shared" si="114"/>
        <v>0</v>
      </c>
      <c r="Y147" s="187"/>
      <c r="Z147" s="34" t="s">
        <v>40</v>
      </c>
      <c r="AA147" s="46">
        <v>0</v>
      </c>
      <c r="AB147" s="46">
        <f t="shared" si="115"/>
        <v>0</v>
      </c>
      <c r="AC147" s="47">
        <f t="shared" si="116"/>
        <v>0</v>
      </c>
      <c r="AE147" s="187"/>
      <c r="AF147" s="34" t="s">
        <v>40</v>
      </c>
      <c r="AG147" s="46">
        <v>295</v>
      </c>
      <c r="AH147" s="46">
        <f t="shared" si="117"/>
        <v>44.25</v>
      </c>
      <c r="AI147" s="47">
        <f t="shared" si="118"/>
        <v>339.25</v>
      </c>
      <c r="AK147" s="187"/>
      <c r="AL147" s="34" t="s">
        <v>40</v>
      </c>
      <c r="AM147" s="46" t="s">
        <v>37</v>
      </c>
      <c r="AN147" s="46" t="e">
        <f t="shared" si="119"/>
        <v>#VALUE!</v>
      </c>
      <c r="AO147" s="47" t="e">
        <f t="shared" si="120"/>
        <v>#VALUE!</v>
      </c>
    </row>
    <row r="148" spans="1:41" ht="15" thickBot="1">
      <c r="A148" s="187"/>
      <c r="B148" s="46" t="s">
        <v>50</v>
      </c>
      <c r="C148" s="46">
        <v>0</v>
      </c>
      <c r="D148" s="46">
        <f t="shared" si="107"/>
        <v>0</v>
      </c>
      <c r="E148" s="47">
        <f t="shared" si="108"/>
        <v>0</v>
      </c>
      <c r="G148" s="187"/>
      <c r="H148" s="46" t="s">
        <v>50</v>
      </c>
      <c r="I148" s="46">
        <v>52</v>
      </c>
      <c r="J148" s="46">
        <f t="shared" si="109"/>
        <v>7.8</v>
      </c>
      <c r="K148" s="47">
        <f t="shared" si="110"/>
        <v>59.8</v>
      </c>
      <c r="M148" s="187"/>
      <c r="N148" s="34" t="s">
        <v>50</v>
      </c>
      <c r="O148" s="46">
        <v>52.5</v>
      </c>
      <c r="P148" s="46">
        <f t="shared" si="111"/>
        <v>7.875</v>
      </c>
      <c r="Q148" s="47">
        <f t="shared" si="112"/>
        <v>60.375</v>
      </c>
      <c r="S148" s="187"/>
      <c r="T148" s="34" t="s">
        <v>50</v>
      </c>
      <c r="U148" s="46">
        <v>100</v>
      </c>
      <c r="V148" s="46">
        <f t="shared" si="113"/>
        <v>15</v>
      </c>
      <c r="W148" s="47">
        <f t="shared" si="114"/>
        <v>115</v>
      </c>
      <c r="Y148" s="187"/>
      <c r="Z148" s="34" t="s">
        <v>50</v>
      </c>
      <c r="AA148" s="46">
        <v>0</v>
      </c>
      <c r="AB148" s="46">
        <f t="shared" si="115"/>
        <v>0</v>
      </c>
      <c r="AC148" s="47">
        <f t="shared" si="116"/>
        <v>0</v>
      </c>
      <c r="AE148" s="187"/>
      <c r="AF148" s="34" t="s">
        <v>50</v>
      </c>
      <c r="AG148" s="46">
        <v>0</v>
      </c>
      <c r="AH148" s="46">
        <f t="shared" si="117"/>
        <v>0</v>
      </c>
      <c r="AI148" s="47">
        <f t="shared" si="118"/>
        <v>0</v>
      </c>
      <c r="AK148" s="187"/>
      <c r="AL148" s="34" t="s">
        <v>50</v>
      </c>
      <c r="AM148" s="46" t="s">
        <v>37</v>
      </c>
      <c r="AN148" s="46" t="e">
        <f t="shared" si="119"/>
        <v>#VALUE!</v>
      </c>
      <c r="AO148" s="47" t="e">
        <f t="shared" si="120"/>
        <v>#VALUE!</v>
      </c>
    </row>
    <row r="149" spans="1:41" ht="29.25" thickBot="1">
      <c r="A149" s="188"/>
      <c r="B149" s="48" t="s">
        <v>42</v>
      </c>
      <c r="C149" s="48">
        <v>0</v>
      </c>
      <c r="D149" s="46">
        <f t="shared" si="107"/>
        <v>0</v>
      </c>
      <c r="E149" s="47">
        <f t="shared" si="108"/>
        <v>0</v>
      </c>
      <c r="G149" s="188"/>
      <c r="H149" s="48" t="s">
        <v>42</v>
      </c>
      <c r="I149" s="48">
        <v>0</v>
      </c>
      <c r="J149" s="46">
        <f t="shared" si="109"/>
        <v>0</v>
      </c>
      <c r="K149" s="47">
        <f t="shared" si="110"/>
        <v>0</v>
      </c>
      <c r="M149" s="188"/>
      <c r="N149" s="35" t="s">
        <v>42</v>
      </c>
      <c r="O149" s="48">
        <v>0</v>
      </c>
      <c r="P149" s="46">
        <f t="shared" si="111"/>
        <v>0</v>
      </c>
      <c r="Q149" s="47">
        <f t="shared" si="112"/>
        <v>0</v>
      </c>
      <c r="S149" s="188"/>
      <c r="T149" s="35" t="s">
        <v>42</v>
      </c>
      <c r="U149" s="48">
        <v>0</v>
      </c>
      <c r="V149" s="46">
        <f t="shared" si="113"/>
        <v>0</v>
      </c>
      <c r="W149" s="47">
        <f t="shared" si="114"/>
        <v>0</v>
      </c>
      <c r="Y149" s="188"/>
      <c r="Z149" s="35" t="s">
        <v>42</v>
      </c>
      <c r="AA149" s="48">
        <v>0</v>
      </c>
      <c r="AB149" s="46">
        <f t="shared" si="115"/>
        <v>0</v>
      </c>
      <c r="AC149" s="47">
        <f t="shared" si="116"/>
        <v>0</v>
      </c>
      <c r="AE149" s="188"/>
      <c r="AF149" s="35" t="s">
        <v>42</v>
      </c>
      <c r="AG149" s="48">
        <v>0</v>
      </c>
      <c r="AH149" s="46">
        <f t="shared" si="117"/>
        <v>0</v>
      </c>
      <c r="AI149" s="47">
        <f t="shared" si="118"/>
        <v>0</v>
      </c>
      <c r="AK149" s="188"/>
      <c r="AL149" s="35" t="s">
        <v>42</v>
      </c>
      <c r="AM149" s="48" t="s">
        <v>37</v>
      </c>
      <c r="AN149" s="46" t="e">
        <f t="shared" si="119"/>
        <v>#VALUE!</v>
      </c>
      <c r="AO149" s="47" t="e">
        <f t="shared" si="120"/>
        <v>#VALUE!</v>
      </c>
    </row>
    <row r="150" spans="1:41" ht="15.75" thickBot="1" thickTop="1">
      <c r="A150" s="186" t="s">
        <v>43</v>
      </c>
      <c r="B150" s="46" t="s">
        <v>36</v>
      </c>
      <c r="C150" s="46">
        <v>0</v>
      </c>
      <c r="D150" s="46">
        <f t="shared" si="107"/>
        <v>0</v>
      </c>
      <c r="E150" s="47">
        <f t="shared" si="108"/>
        <v>0</v>
      </c>
      <c r="G150" s="186" t="s">
        <v>43</v>
      </c>
      <c r="H150" s="46" t="s">
        <v>36</v>
      </c>
      <c r="I150" s="46">
        <v>46.8</v>
      </c>
      <c r="J150" s="46">
        <f t="shared" si="109"/>
        <v>7.02</v>
      </c>
      <c r="K150" s="47">
        <f t="shared" si="110"/>
        <v>53.81999999999999</v>
      </c>
      <c r="M150" s="186" t="s">
        <v>43</v>
      </c>
      <c r="N150" s="34" t="s">
        <v>36</v>
      </c>
      <c r="O150" s="46">
        <v>105</v>
      </c>
      <c r="P150" s="46">
        <f t="shared" si="111"/>
        <v>15.75</v>
      </c>
      <c r="Q150" s="47">
        <f t="shared" si="112"/>
        <v>120.75</v>
      </c>
      <c r="S150" s="186" t="s">
        <v>43</v>
      </c>
      <c r="T150" s="34" t="s">
        <v>36</v>
      </c>
      <c r="U150" s="46">
        <v>100</v>
      </c>
      <c r="V150" s="46">
        <f t="shared" si="113"/>
        <v>15</v>
      </c>
      <c r="W150" s="47">
        <f t="shared" si="114"/>
        <v>115</v>
      </c>
      <c r="Y150" s="186" t="s">
        <v>43</v>
      </c>
      <c r="Z150" s="34" t="s">
        <v>36</v>
      </c>
      <c r="AA150" s="46">
        <v>68.14</v>
      </c>
      <c r="AB150" s="46">
        <f t="shared" si="115"/>
        <v>10.221</v>
      </c>
      <c r="AC150" s="47">
        <f t="shared" si="116"/>
        <v>78.361</v>
      </c>
      <c r="AE150" s="186" t="s">
        <v>43</v>
      </c>
      <c r="AF150" s="34" t="s">
        <v>36</v>
      </c>
      <c r="AG150" s="46">
        <v>73</v>
      </c>
      <c r="AH150" s="46">
        <f t="shared" si="117"/>
        <v>10.95</v>
      </c>
      <c r="AI150" s="47">
        <f t="shared" si="118"/>
        <v>83.95</v>
      </c>
      <c r="AK150" s="186" t="s">
        <v>43</v>
      </c>
      <c r="AL150" s="34" t="s">
        <v>36</v>
      </c>
      <c r="AM150" s="46" t="s">
        <v>37</v>
      </c>
      <c r="AN150" s="46" t="e">
        <f t="shared" si="119"/>
        <v>#VALUE!</v>
      </c>
      <c r="AO150" s="47" t="e">
        <f t="shared" si="120"/>
        <v>#VALUE!</v>
      </c>
    </row>
    <row r="151" spans="1:41" ht="15" thickBot="1">
      <c r="A151" s="187"/>
      <c r="B151" s="46" t="s">
        <v>48</v>
      </c>
      <c r="C151" s="46">
        <v>0</v>
      </c>
      <c r="D151" s="46">
        <f t="shared" si="107"/>
        <v>0</v>
      </c>
      <c r="E151" s="47">
        <f t="shared" si="108"/>
        <v>0</v>
      </c>
      <c r="G151" s="187"/>
      <c r="H151" s="46" t="s">
        <v>48</v>
      </c>
      <c r="I151" s="46">
        <v>52</v>
      </c>
      <c r="J151" s="46">
        <f t="shared" si="109"/>
        <v>7.8</v>
      </c>
      <c r="K151" s="47">
        <f t="shared" si="110"/>
        <v>59.8</v>
      </c>
      <c r="M151" s="187"/>
      <c r="N151" s="34" t="s">
        <v>48</v>
      </c>
      <c r="O151" s="46">
        <v>105</v>
      </c>
      <c r="P151" s="46">
        <f t="shared" si="111"/>
        <v>15.75</v>
      </c>
      <c r="Q151" s="47">
        <f t="shared" si="112"/>
        <v>120.75</v>
      </c>
      <c r="S151" s="187"/>
      <c r="T151" s="34" t="s">
        <v>48</v>
      </c>
      <c r="U151" s="46">
        <v>100</v>
      </c>
      <c r="V151" s="46">
        <f t="shared" si="113"/>
        <v>15</v>
      </c>
      <c r="W151" s="47">
        <f t="shared" si="114"/>
        <v>115</v>
      </c>
      <c r="Y151" s="187"/>
      <c r="Z151" s="34" t="s">
        <v>48</v>
      </c>
      <c r="AA151" s="46">
        <v>0</v>
      </c>
      <c r="AB151" s="46">
        <f t="shared" si="115"/>
        <v>0</v>
      </c>
      <c r="AC151" s="47">
        <f t="shared" si="116"/>
        <v>0</v>
      </c>
      <c r="AE151" s="187"/>
      <c r="AF151" s="34" t="s">
        <v>48</v>
      </c>
      <c r="AG151" s="46">
        <v>0</v>
      </c>
      <c r="AH151" s="46">
        <f t="shared" si="117"/>
        <v>0</v>
      </c>
      <c r="AI151" s="47">
        <f t="shared" si="118"/>
        <v>0</v>
      </c>
      <c r="AK151" s="187"/>
      <c r="AL151" s="34" t="s">
        <v>48</v>
      </c>
      <c r="AM151" s="46" t="s">
        <v>37</v>
      </c>
      <c r="AN151" s="46" t="e">
        <f t="shared" si="119"/>
        <v>#VALUE!</v>
      </c>
      <c r="AO151" s="47" t="e">
        <f t="shared" si="120"/>
        <v>#VALUE!</v>
      </c>
    </row>
    <row r="152" spans="1:41" ht="15" thickBot="1">
      <c r="A152" s="187"/>
      <c r="B152" s="46" t="s">
        <v>49</v>
      </c>
      <c r="C152" s="46">
        <v>13.04</v>
      </c>
      <c r="D152" s="46">
        <f t="shared" si="107"/>
        <v>1.9559999999999997</v>
      </c>
      <c r="E152" s="47">
        <f t="shared" si="108"/>
        <v>14.995999999999999</v>
      </c>
      <c r="G152" s="187"/>
      <c r="H152" s="46" t="s">
        <v>49</v>
      </c>
      <c r="I152" s="46" t="s">
        <v>89</v>
      </c>
      <c r="J152" s="46"/>
      <c r="K152" s="47"/>
      <c r="M152" s="187"/>
      <c r="N152" s="34" t="s">
        <v>49</v>
      </c>
      <c r="O152" s="46">
        <v>0</v>
      </c>
      <c r="P152" s="46">
        <f t="shared" si="111"/>
        <v>0</v>
      </c>
      <c r="Q152" s="47">
        <f t="shared" si="112"/>
        <v>0</v>
      </c>
      <c r="S152" s="187"/>
      <c r="T152" s="34" t="s">
        <v>49</v>
      </c>
      <c r="U152" s="46">
        <v>0</v>
      </c>
      <c r="V152" s="46">
        <f t="shared" si="113"/>
        <v>0</v>
      </c>
      <c r="W152" s="47">
        <f t="shared" si="114"/>
        <v>0</v>
      </c>
      <c r="Y152" s="187"/>
      <c r="Z152" s="34" t="s">
        <v>49</v>
      </c>
      <c r="AA152" s="46">
        <v>0</v>
      </c>
      <c r="AB152" s="46">
        <f t="shared" si="115"/>
        <v>0</v>
      </c>
      <c r="AC152" s="47">
        <f t="shared" si="116"/>
        <v>0</v>
      </c>
      <c r="AE152" s="187"/>
      <c r="AF152" s="34" t="s">
        <v>49</v>
      </c>
      <c r="AG152" s="46">
        <v>0</v>
      </c>
      <c r="AH152" s="46">
        <f t="shared" si="117"/>
        <v>0</v>
      </c>
      <c r="AI152" s="47">
        <f t="shared" si="118"/>
        <v>0</v>
      </c>
      <c r="AK152" s="187"/>
      <c r="AL152" s="34" t="s">
        <v>49</v>
      </c>
      <c r="AM152" s="46" t="s">
        <v>37</v>
      </c>
      <c r="AN152" s="46" t="e">
        <f t="shared" si="119"/>
        <v>#VALUE!</v>
      </c>
      <c r="AO152" s="47" t="e">
        <f t="shared" si="120"/>
        <v>#VALUE!</v>
      </c>
    </row>
    <row r="153" spans="1:41" ht="15" thickBot="1">
      <c r="A153" s="187"/>
      <c r="B153" s="46" t="s">
        <v>40</v>
      </c>
      <c r="C153" s="46">
        <v>0</v>
      </c>
      <c r="D153" s="46">
        <f t="shared" si="107"/>
        <v>0</v>
      </c>
      <c r="E153" s="47">
        <f t="shared" si="108"/>
        <v>0</v>
      </c>
      <c r="G153" s="187"/>
      <c r="H153" s="46" t="s">
        <v>40</v>
      </c>
      <c r="I153" s="46">
        <v>52</v>
      </c>
      <c r="J153" s="46">
        <f t="shared" si="109"/>
        <v>7.8</v>
      </c>
      <c r="K153" s="47">
        <f t="shared" si="110"/>
        <v>59.8</v>
      </c>
      <c r="M153" s="187"/>
      <c r="N153" s="34" t="s">
        <v>40</v>
      </c>
      <c r="O153" s="46">
        <v>0</v>
      </c>
      <c r="P153" s="46">
        <f t="shared" si="111"/>
        <v>0</v>
      </c>
      <c r="Q153" s="47">
        <f t="shared" si="112"/>
        <v>0</v>
      </c>
      <c r="S153" s="187"/>
      <c r="T153" s="34" t="s">
        <v>40</v>
      </c>
      <c r="U153" s="46">
        <v>0</v>
      </c>
      <c r="V153" s="46">
        <f t="shared" si="113"/>
        <v>0</v>
      </c>
      <c r="W153" s="47">
        <f t="shared" si="114"/>
        <v>0</v>
      </c>
      <c r="Y153" s="187"/>
      <c r="Z153" s="34" t="s">
        <v>40</v>
      </c>
      <c r="AA153" s="46">
        <v>0</v>
      </c>
      <c r="AB153" s="46">
        <f t="shared" si="115"/>
        <v>0</v>
      </c>
      <c r="AC153" s="47">
        <f t="shared" si="116"/>
        <v>0</v>
      </c>
      <c r="AE153" s="187"/>
      <c r="AF153" s="34" t="s">
        <v>40</v>
      </c>
      <c r="AG153" s="46">
        <v>261</v>
      </c>
      <c r="AH153" s="46">
        <f t="shared" si="117"/>
        <v>39.15</v>
      </c>
      <c r="AI153" s="47">
        <f t="shared" si="118"/>
        <v>300.15</v>
      </c>
      <c r="AK153" s="187"/>
      <c r="AL153" s="34" t="s">
        <v>40</v>
      </c>
      <c r="AM153" s="46" t="s">
        <v>37</v>
      </c>
      <c r="AN153" s="46" t="e">
        <f t="shared" si="119"/>
        <v>#VALUE!</v>
      </c>
      <c r="AO153" s="47" t="e">
        <f t="shared" si="120"/>
        <v>#VALUE!</v>
      </c>
    </row>
    <row r="154" spans="1:41" ht="15" thickBot="1">
      <c r="A154" s="187"/>
      <c r="B154" s="46" t="s">
        <v>50</v>
      </c>
      <c r="C154" s="46">
        <v>0</v>
      </c>
      <c r="D154" s="46">
        <f t="shared" si="107"/>
        <v>0</v>
      </c>
      <c r="E154" s="47">
        <f t="shared" si="108"/>
        <v>0</v>
      </c>
      <c r="G154" s="187"/>
      <c r="H154" s="46" t="s">
        <v>50</v>
      </c>
      <c r="I154" s="46">
        <v>52</v>
      </c>
      <c r="J154" s="46">
        <f t="shared" si="109"/>
        <v>7.8</v>
      </c>
      <c r="K154" s="47">
        <f t="shared" si="110"/>
        <v>59.8</v>
      </c>
      <c r="M154" s="187"/>
      <c r="N154" s="34" t="s">
        <v>50</v>
      </c>
      <c r="O154" s="46">
        <v>52.5</v>
      </c>
      <c r="P154" s="46">
        <f t="shared" si="111"/>
        <v>7.875</v>
      </c>
      <c r="Q154" s="47">
        <f t="shared" si="112"/>
        <v>60.375</v>
      </c>
      <c r="S154" s="187"/>
      <c r="T154" s="34" t="s">
        <v>50</v>
      </c>
      <c r="U154" s="46">
        <v>100</v>
      </c>
      <c r="V154" s="46">
        <f t="shared" si="113"/>
        <v>15</v>
      </c>
      <c r="W154" s="47">
        <f t="shared" si="114"/>
        <v>115</v>
      </c>
      <c r="Y154" s="187"/>
      <c r="Z154" s="34" t="s">
        <v>50</v>
      </c>
      <c r="AA154" s="46">
        <v>0</v>
      </c>
      <c r="AB154" s="46">
        <f t="shared" si="115"/>
        <v>0</v>
      </c>
      <c r="AC154" s="47">
        <f t="shared" si="116"/>
        <v>0</v>
      </c>
      <c r="AE154" s="187"/>
      <c r="AF154" s="34" t="s">
        <v>50</v>
      </c>
      <c r="AG154" s="46">
        <v>0</v>
      </c>
      <c r="AH154" s="46">
        <f t="shared" si="117"/>
        <v>0</v>
      </c>
      <c r="AI154" s="47">
        <f t="shared" si="118"/>
        <v>0</v>
      </c>
      <c r="AK154" s="187"/>
      <c r="AL154" s="34" t="s">
        <v>50</v>
      </c>
      <c r="AM154" s="46" t="s">
        <v>37</v>
      </c>
      <c r="AN154" s="46" t="e">
        <f t="shared" si="119"/>
        <v>#VALUE!</v>
      </c>
      <c r="AO154" s="47" t="e">
        <f t="shared" si="120"/>
        <v>#VALUE!</v>
      </c>
    </row>
    <row r="155" spans="1:41" ht="29.25" thickBot="1">
      <c r="A155" s="188"/>
      <c r="B155" s="48" t="s">
        <v>42</v>
      </c>
      <c r="C155" s="48">
        <v>0</v>
      </c>
      <c r="D155" s="46">
        <f t="shared" si="107"/>
        <v>0</v>
      </c>
      <c r="E155" s="47">
        <f t="shared" si="108"/>
        <v>0</v>
      </c>
      <c r="G155" s="188"/>
      <c r="H155" s="48" t="s">
        <v>42</v>
      </c>
      <c r="I155" s="48">
        <v>0</v>
      </c>
      <c r="J155" s="46">
        <f t="shared" si="109"/>
        <v>0</v>
      </c>
      <c r="K155" s="47">
        <f t="shared" si="110"/>
        <v>0</v>
      </c>
      <c r="M155" s="188"/>
      <c r="N155" s="35" t="s">
        <v>42</v>
      </c>
      <c r="O155" s="48">
        <v>0</v>
      </c>
      <c r="P155" s="46">
        <f t="shared" si="111"/>
        <v>0</v>
      </c>
      <c r="Q155" s="47">
        <f t="shared" si="112"/>
        <v>0</v>
      </c>
      <c r="S155" s="188"/>
      <c r="T155" s="35" t="s">
        <v>42</v>
      </c>
      <c r="U155" s="48">
        <v>0</v>
      </c>
      <c r="V155" s="46">
        <f t="shared" si="113"/>
        <v>0</v>
      </c>
      <c r="W155" s="47">
        <f t="shared" si="114"/>
        <v>0</v>
      </c>
      <c r="Y155" s="188"/>
      <c r="Z155" s="35" t="s">
        <v>42</v>
      </c>
      <c r="AA155" s="48">
        <v>0</v>
      </c>
      <c r="AB155" s="46">
        <f t="shared" si="115"/>
        <v>0</v>
      </c>
      <c r="AC155" s="47">
        <f t="shared" si="116"/>
        <v>0</v>
      </c>
      <c r="AE155" s="188"/>
      <c r="AF155" s="35" t="s">
        <v>42</v>
      </c>
      <c r="AG155" s="48">
        <v>0</v>
      </c>
      <c r="AH155" s="46">
        <f t="shared" si="117"/>
        <v>0</v>
      </c>
      <c r="AI155" s="47">
        <f t="shared" si="118"/>
        <v>0</v>
      </c>
      <c r="AK155" s="188"/>
      <c r="AL155" s="35" t="s">
        <v>42</v>
      </c>
      <c r="AM155" s="48" t="s">
        <v>37</v>
      </c>
      <c r="AN155" s="46" t="e">
        <f t="shared" si="119"/>
        <v>#VALUE!</v>
      </c>
      <c r="AO155" s="47" t="e">
        <f t="shared" si="120"/>
        <v>#VALUE!</v>
      </c>
    </row>
    <row r="156" spans="1:41" ht="16.5" thickBot="1" thickTop="1">
      <c r="A156" s="189" t="s">
        <v>44</v>
      </c>
      <c r="B156" s="190"/>
      <c r="C156" s="49">
        <f>SUM(C144:C155)</f>
        <v>56.519999999999996</v>
      </c>
      <c r="D156" s="49">
        <f>SUM(D144:D155)</f>
        <v>8.478</v>
      </c>
      <c r="E156" s="49">
        <f>SUM(E144:E155)</f>
        <v>64.99799999999999</v>
      </c>
      <c r="G156" s="189" t="s">
        <v>44</v>
      </c>
      <c r="H156" s="190"/>
      <c r="I156" s="49">
        <f>SUM(I144:I155)</f>
        <v>405.6</v>
      </c>
      <c r="J156" s="49">
        <f>SUM(J144:J155)</f>
        <v>60.83999999999999</v>
      </c>
      <c r="K156" s="49">
        <f>SUM(K144:K155)</f>
        <v>466.44</v>
      </c>
      <c r="M156" s="189" t="s">
        <v>44</v>
      </c>
      <c r="N156" s="190"/>
      <c r="O156" s="49">
        <f>SUM(O144:O155)</f>
        <v>525</v>
      </c>
      <c r="P156" s="49">
        <f>SUM(P144:P155)</f>
        <v>78.75</v>
      </c>
      <c r="Q156" s="49">
        <f>SUM(Q144:Q155)</f>
        <v>603.75</v>
      </c>
      <c r="S156" s="189" t="s">
        <v>44</v>
      </c>
      <c r="T156" s="190"/>
      <c r="U156" s="49">
        <f>SUM(U144:U155)</f>
        <v>600</v>
      </c>
      <c r="V156" s="49">
        <f>SUM(V144:V155)</f>
        <v>90</v>
      </c>
      <c r="W156" s="49">
        <f>SUM(W144:W155)</f>
        <v>690</v>
      </c>
      <c r="Y156" s="189" t="s">
        <v>44</v>
      </c>
      <c r="Z156" s="190"/>
      <c r="AA156" s="49">
        <f>SUM(AA144:AA155)</f>
        <v>146.51</v>
      </c>
      <c r="AB156" s="60">
        <f>SUM(AB144:AB155)</f>
        <v>10.221</v>
      </c>
      <c r="AC156" s="60">
        <f>SUM(AC144:AC155)</f>
        <v>156.731</v>
      </c>
      <c r="AE156" s="189" t="s">
        <v>44</v>
      </c>
      <c r="AF156" s="190"/>
      <c r="AG156" s="49">
        <f>SUM(AG144:AG155)</f>
        <v>812</v>
      </c>
      <c r="AH156" s="49">
        <f>SUM(AH144:AH155)</f>
        <v>121.80000000000001</v>
      </c>
      <c r="AI156" s="49">
        <f>SUM(AI144:AI155)</f>
        <v>933.8000000000001</v>
      </c>
      <c r="AK156" s="189" t="s">
        <v>44</v>
      </c>
      <c r="AL156" s="190"/>
      <c r="AM156" s="49">
        <f>SUM(AM144:AM155)</f>
        <v>0</v>
      </c>
      <c r="AN156" s="49" t="e">
        <f>SUM(AN144:AN155)</f>
        <v>#VALUE!</v>
      </c>
      <c r="AO156" s="49" t="e">
        <f>SUM(AO144:AO155)</f>
        <v>#VALUE!</v>
      </c>
    </row>
    <row r="157" spans="1:40" ht="78.75" customHeight="1" thickBot="1" thickTop="1">
      <c r="A157" s="176" t="s">
        <v>77</v>
      </c>
      <c r="B157" s="177"/>
      <c r="C157" s="177"/>
      <c r="D157" s="178"/>
      <c r="G157" s="176" t="s">
        <v>77</v>
      </c>
      <c r="H157" s="177"/>
      <c r="I157" s="177"/>
      <c r="J157" s="178"/>
      <c r="M157" s="176" t="s">
        <v>77</v>
      </c>
      <c r="N157" s="177"/>
      <c r="O157" s="177"/>
      <c r="P157" s="178"/>
      <c r="S157" s="176" t="s">
        <v>77</v>
      </c>
      <c r="T157" s="177"/>
      <c r="U157" s="177"/>
      <c r="V157" s="178"/>
      <c r="Y157" s="176" t="s">
        <v>77</v>
      </c>
      <c r="Z157" s="177"/>
      <c r="AA157" s="177"/>
      <c r="AB157" s="178"/>
      <c r="AE157" s="176" t="s">
        <v>77</v>
      </c>
      <c r="AF157" s="177"/>
      <c r="AG157" s="177"/>
      <c r="AH157" s="178"/>
      <c r="AK157" s="176" t="s">
        <v>77</v>
      </c>
      <c r="AL157" s="177"/>
      <c r="AM157" s="177"/>
      <c r="AN157" s="178"/>
    </row>
    <row r="158" spans="1:40" ht="54" customHeight="1" thickBot="1" thickTop="1">
      <c r="A158" s="197" t="s">
        <v>52</v>
      </c>
      <c r="B158" s="198"/>
      <c r="C158" s="198"/>
      <c r="D158" s="199"/>
      <c r="G158" s="197" t="s">
        <v>52</v>
      </c>
      <c r="H158" s="198"/>
      <c r="I158" s="198"/>
      <c r="J158" s="199"/>
      <c r="M158" s="197" t="s">
        <v>52</v>
      </c>
      <c r="N158" s="198"/>
      <c r="O158" s="198"/>
      <c r="P158" s="199"/>
      <c r="S158" s="197" t="s">
        <v>52</v>
      </c>
      <c r="T158" s="198"/>
      <c r="U158" s="198"/>
      <c r="V158" s="199"/>
      <c r="Y158" s="197" t="s">
        <v>52</v>
      </c>
      <c r="Z158" s="198"/>
      <c r="AA158" s="198"/>
      <c r="AB158" s="199"/>
      <c r="AE158" s="197" t="s">
        <v>52</v>
      </c>
      <c r="AF158" s="198"/>
      <c r="AG158" s="198"/>
      <c r="AH158" s="199"/>
      <c r="AK158" s="197" t="s">
        <v>52</v>
      </c>
      <c r="AL158" s="198"/>
      <c r="AM158" s="198"/>
      <c r="AN158" s="199"/>
    </row>
    <row r="159" spans="1:40" ht="72.75" thickBot="1">
      <c r="A159" s="37" t="s">
        <v>31</v>
      </c>
      <c r="B159" s="44" t="s">
        <v>46</v>
      </c>
      <c r="C159" s="44" t="s">
        <v>33</v>
      </c>
      <c r="D159" s="45" t="s">
        <v>47</v>
      </c>
      <c r="G159" s="37" t="s">
        <v>31</v>
      </c>
      <c r="H159" s="44" t="s">
        <v>46</v>
      </c>
      <c r="I159" s="44" t="s">
        <v>33</v>
      </c>
      <c r="J159" s="45" t="s">
        <v>47</v>
      </c>
      <c r="M159" s="37" t="s">
        <v>31</v>
      </c>
      <c r="N159" s="32" t="s">
        <v>46</v>
      </c>
      <c r="O159" s="44" t="s">
        <v>33</v>
      </c>
      <c r="P159" s="45" t="s">
        <v>47</v>
      </c>
      <c r="S159" s="37" t="s">
        <v>31</v>
      </c>
      <c r="T159" s="32" t="s">
        <v>46</v>
      </c>
      <c r="U159" s="44" t="s">
        <v>33</v>
      </c>
      <c r="V159" s="45" t="s">
        <v>47</v>
      </c>
      <c r="Y159" s="37" t="s">
        <v>31</v>
      </c>
      <c r="Z159" s="32" t="s">
        <v>46</v>
      </c>
      <c r="AA159" s="44" t="s">
        <v>33</v>
      </c>
      <c r="AB159" s="45" t="s">
        <v>47</v>
      </c>
      <c r="AE159" s="37" t="s">
        <v>31</v>
      </c>
      <c r="AF159" s="32" t="s">
        <v>46</v>
      </c>
      <c r="AG159" s="44" t="s">
        <v>33</v>
      </c>
      <c r="AH159" s="45" t="s">
        <v>47</v>
      </c>
      <c r="AK159" s="37" t="s">
        <v>31</v>
      </c>
      <c r="AL159" s="32" t="s">
        <v>46</v>
      </c>
      <c r="AM159" s="44" t="s">
        <v>33</v>
      </c>
      <c r="AN159" s="45" t="s">
        <v>47</v>
      </c>
    </row>
    <row r="160" spans="1:40" s="43" customFormat="1" ht="15.75" thickBot="1" thickTop="1">
      <c r="A160" s="53" t="s">
        <v>36</v>
      </c>
      <c r="B160" s="46">
        <v>0</v>
      </c>
      <c r="C160" s="46">
        <f aca="true" t="shared" si="121" ref="C160:C165">PRODUCT(B160*0.15)</f>
        <v>0</v>
      </c>
      <c r="D160" s="47">
        <f aca="true" t="shared" si="122" ref="D160:D165">SUM(B160:C160)</f>
        <v>0</v>
      </c>
      <c r="G160" s="53" t="s">
        <v>36</v>
      </c>
      <c r="H160" s="46">
        <v>93.6</v>
      </c>
      <c r="I160" s="46">
        <f>PRODUCT(H160*0.15)</f>
        <v>14.04</v>
      </c>
      <c r="J160" s="47">
        <f>SUM(H160:I160)</f>
        <v>107.63999999999999</v>
      </c>
      <c r="M160" s="53" t="s">
        <v>36</v>
      </c>
      <c r="N160" s="46">
        <v>52.5</v>
      </c>
      <c r="O160" s="46">
        <f aca="true" t="shared" si="123" ref="O160:O165">PRODUCT(N160*0.15)</f>
        <v>7.875</v>
      </c>
      <c r="P160" s="47">
        <f aca="true" t="shared" si="124" ref="P160:P165">SUM(N160:O160)</f>
        <v>60.375</v>
      </c>
      <c r="S160" s="53" t="s">
        <v>36</v>
      </c>
      <c r="T160" s="46">
        <v>250</v>
      </c>
      <c r="U160" s="46">
        <f aca="true" t="shared" si="125" ref="U160:U165">PRODUCT(T160*0.15)</f>
        <v>37.5</v>
      </c>
      <c r="V160" s="47">
        <f aca="true" t="shared" si="126" ref="V160:V165">SUM(T160:U160)</f>
        <v>287.5</v>
      </c>
      <c r="Y160" s="53" t="s">
        <v>36</v>
      </c>
      <c r="Z160" s="46">
        <v>90.86</v>
      </c>
      <c r="AA160" s="46">
        <f aca="true" t="shared" si="127" ref="AA160:AA165">PRODUCT(Z160*0.15)</f>
        <v>13.629</v>
      </c>
      <c r="AB160" s="47">
        <f aca="true" t="shared" si="128" ref="AB160:AB165">SUM(Z160:AA160)</f>
        <v>104.489</v>
      </c>
      <c r="AE160" s="53" t="s">
        <v>36</v>
      </c>
      <c r="AF160" s="46">
        <v>887</v>
      </c>
      <c r="AG160" s="46">
        <f aca="true" t="shared" si="129" ref="AG160:AG165">PRODUCT(AF160*0.15)</f>
        <v>133.04999999999998</v>
      </c>
      <c r="AH160" s="47">
        <f aca="true" t="shared" si="130" ref="AH160:AH165">SUM(AF160:AG160)</f>
        <v>1020.05</v>
      </c>
      <c r="AK160" s="53" t="s">
        <v>36</v>
      </c>
      <c r="AL160" s="46" t="s">
        <v>37</v>
      </c>
      <c r="AM160" s="46" t="e">
        <f aca="true" t="shared" si="131" ref="AM160:AM165">PRODUCT(AL160*0.15)</f>
        <v>#VALUE!</v>
      </c>
      <c r="AN160" s="47" t="e">
        <f aca="true" t="shared" si="132" ref="AN160:AN165">SUM(AL160:AM160)</f>
        <v>#VALUE!</v>
      </c>
    </row>
    <row r="161" spans="1:40" s="43" customFormat="1" ht="29.25" thickBot="1">
      <c r="A161" s="53" t="s">
        <v>48</v>
      </c>
      <c r="B161" s="46">
        <v>0</v>
      </c>
      <c r="C161" s="46">
        <f t="shared" si="121"/>
        <v>0</v>
      </c>
      <c r="D161" s="47">
        <f t="shared" si="122"/>
        <v>0</v>
      </c>
      <c r="G161" s="53" t="s">
        <v>48</v>
      </c>
      <c r="H161" s="46">
        <v>52</v>
      </c>
      <c r="I161" s="46">
        <f>PRODUCT(H161*0.15)</f>
        <v>7.8</v>
      </c>
      <c r="J161" s="47">
        <f>SUM(H161:I161)</f>
        <v>59.8</v>
      </c>
      <c r="M161" s="53" t="s">
        <v>48</v>
      </c>
      <c r="N161" s="46">
        <v>52.5</v>
      </c>
      <c r="O161" s="46">
        <f t="shared" si="123"/>
        <v>7.875</v>
      </c>
      <c r="P161" s="47">
        <f t="shared" si="124"/>
        <v>60.375</v>
      </c>
      <c r="S161" s="53" t="s">
        <v>48</v>
      </c>
      <c r="T161" s="46">
        <v>250</v>
      </c>
      <c r="U161" s="46">
        <f t="shared" si="125"/>
        <v>37.5</v>
      </c>
      <c r="V161" s="47">
        <f t="shared" si="126"/>
        <v>287.5</v>
      </c>
      <c r="Y161" s="53" t="s">
        <v>48</v>
      </c>
      <c r="Z161" s="46">
        <v>0</v>
      </c>
      <c r="AA161" s="46">
        <f t="shared" si="127"/>
        <v>0</v>
      </c>
      <c r="AB161" s="47">
        <f t="shared" si="128"/>
        <v>0</v>
      </c>
      <c r="AE161" s="53" t="s">
        <v>48</v>
      </c>
      <c r="AF161" s="46">
        <v>0</v>
      </c>
      <c r="AG161" s="46">
        <f t="shared" si="129"/>
        <v>0</v>
      </c>
      <c r="AH161" s="47">
        <f t="shared" si="130"/>
        <v>0</v>
      </c>
      <c r="AK161" s="53" t="s">
        <v>48</v>
      </c>
      <c r="AL161" s="46" t="s">
        <v>37</v>
      </c>
      <c r="AM161" s="46" t="e">
        <f t="shared" si="131"/>
        <v>#VALUE!</v>
      </c>
      <c r="AN161" s="47" t="e">
        <f t="shared" si="132"/>
        <v>#VALUE!</v>
      </c>
    </row>
    <row r="162" spans="1:40" s="43" customFormat="1" ht="15" thickBot="1">
      <c r="A162" s="53" t="s">
        <v>49</v>
      </c>
      <c r="B162" s="46">
        <v>43.48</v>
      </c>
      <c r="C162" s="46">
        <f t="shared" si="121"/>
        <v>6.521999999999999</v>
      </c>
      <c r="D162" s="47">
        <f t="shared" si="122"/>
        <v>50.001999999999995</v>
      </c>
      <c r="G162" s="53" t="s">
        <v>49</v>
      </c>
      <c r="H162" s="46" t="s">
        <v>89</v>
      </c>
      <c r="I162" s="46"/>
      <c r="J162" s="47"/>
      <c r="M162" s="53" t="s">
        <v>49</v>
      </c>
      <c r="N162" s="46">
        <v>0</v>
      </c>
      <c r="O162" s="46">
        <f t="shared" si="123"/>
        <v>0</v>
      </c>
      <c r="P162" s="47">
        <f t="shared" si="124"/>
        <v>0</v>
      </c>
      <c r="S162" s="53" t="s">
        <v>49</v>
      </c>
      <c r="T162" s="46">
        <v>0</v>
      </c>
      <c r="U162" s="46">
        <f t="shared" si="125"/>
        <v>0</v>
      </c>
      <c r="V162" s="47">
        <f t="shared" si="126"/>
        <v>0</v>
      </c>
      <c r="Y162" s="53" t="s">
        <v>49</v>
      </c>
      <c r="Z162" s="46">
        <v>0</v>
      </c>
      <c r="AA162" s="46">
        <f t="shared" si="127"/>
        <v>0</v>
      </c>
      <c r="AB162" s="47">
        <f t="shared" si="128"/>
        <v>0</v>
      </c>
      <c r="AE162" s="53" t="s">
        <v>49</v>
      </c>
      <c r="AF162" s="46">
        <v>0</v>
      </c>
      <c r="AG162" s="46">
        <f t="shared" si="129"/>
        <v>0</v>
      </c>
      <c r="AH162" s="47">
        <f t="shared" si="130"/>
        <v>0</v>
      </c>
      <c r="AK162" s="53" t="s">
        <v>49</v>
      </c>
      <c r="AL162" s="46" t="s">
        <v>37</v>
      </c>
      <c r="AM162" s="46" t="e">
        <f t="shared" si="131"/>
        <v>#VALUE!</v>
      </c>
      <c r="AN162" s="47" t="e">
        <f t="shared" si="132"/>
        <v>#VALUE!</v>
      </c>
    </row>
    <row r="163" spans="1:40" s="43" customFormat="1" ht="15" thickBot="1">
      <c r="A163" s="53" t="s">
        <v>40</v>
      </c>
      <c r="B163" s="46">
        <v>0</v>
      </c>
      <c r="C163" s="46">
        <f t="shared" si="121"/>
        <v>0</v>
      </c>
      <c r="D163" s="47">
        <f t="shared" si="122"/>
        <v>0</v>
      </c>
      <c r="G163" s="53" t="s">
        <v>40</v>
      </c>
      <c r="H163" s="46">
        <v>52</v>
      </c>
      <c r="I163" s="46">
        <f>PRODUCT(H163*0.15)</f>
        <v>7.8</v>
      </c>
      <c r="J163" s="47">
        <f>SUM(H163:I163)</f>
        <v>59.8</v>
      </c>
      <c r="M163" s="53" t="s">
        <v>40</v>
      </c>
      <c r="N163" s="46">
        <v>0</v>
      </c>
      <c r="O163" s="46">
        <f t="shared" si="123"/>
        <v>0</v>
      </c>
      <c r="P163" s="47">
        <f t="shared" si="124"/>
        <v>0</v>
      </c>
      <c r="S163" s="53" t="s">
        <v>40</v>
      </c>
      <c r="T163" s="46">
        <v>0</v>
      </c>
      <c r="U163" s="46">
        <f t="shared" si="125"/>
        <v>0</v>
      </c>
      <c r="V163" s="47">
        <f t="shared" si="126"/>
        <v>0</v>
      </c>
      <c r="Y163" s="53" t="s">
        <v>40</v>
      </c>
      <c r="Z163" s="46">
        <v>0</v>
      </c>
      <c r="AA163" s="46">
        <f t="shared" si="127"/>
        <v>0</v>
      </c>
      <c r="AB163" s="47">
        <f t="shared" si="128"/>
        <v>0</v>
      </c>
      <c r="AE163" s="53" t="s">
        <v>40</v>
      </c>
      <c r="AF163" s="46">
        <v>261</v>
      </c>
      <c r="AG163" s="46">
        <f t="shared" si="129"/>
        <v>39.15</v>
      </c>
      <c r="AH163" s="47">
        <f t="shared" si="130"/>
        <v>300.15</v>
      </c>
      <c r="AK163" s="53" t="s">
        <v>40</v>
      </c>
      <c r="AL163" s="46" t="s">
        <v>37</v>
      </c>
      <c r="AM163" s="46" t="e">
        <f t="shared" si="131"/>
        <v>#VALUE!</v>
      </c>
      <c r="AN163" s="47" t="e">
        <f t="shared" si="132"/>
        <v>#VALUE!</v>
      </c>
    </row>
    <row r="164" spans="1:40" s="43" customFormat="1" ht="15" thickBot="1">
      <c r="A164" s="53" t="s">
        <v>50</v>
      </c>
      <c r="B164" s="46">
        <v>0</v>
      </c>
      <c r="C164" s="46">
        <f t="shared" si="121"/>
        <v>0</v>
      </c>
      <c r="D164" s="47">
        <f t="shared" si="122"/>
        <v>0</v>
      </c>
      <c r="G164" s="53" t="s">
        <v>50</v>
      </c>
      <c r="H164" s="46">
        <v>52</v>
      </c>
      <c r="I164" s="46">
        <f>PRODUCT(H164*0.15)</f>
        <v>7.8</v>
      </c>
      <c r="J164" s="47">
        <f>SUM(H164:I164)</f>
        <v>59.8</v>
      </c>
      <c r="M164" s="53" t="s">
        <v>50</v>
      </c>
      <c r="N164" s="46">
        <v>31.5</v>
      </c>
      <c r="O164" s="46">
        <f t="shared" si="123"/>
        <v>4.725</v>
      </c>
      <c r="P164" s="47">
        <f t="shared" si="124"/>
        <v>36.225</v>
      </c>
      <c r="S164" s="53" t="s">
        <v>50</v>
      </c>
      <c r="T164" s="46">
        <v>250</v>
      </c>
      <c r="U164" s="46">
        <f t="shared" si="125"/>
        <v>37.5</v>
      </c>
      <c r="V164" s="47">
        <f t="shared" si="126"/>
        <v>287.5</v>
      </c>
      <c r="Y164" s="53" t="s">
        <v>50</v>
      </c>
      <c r="Z164" s="46">
        <v>0</v>
      </c>
      <c r="AA164" s="46">
        <f t="shared" si="127"/>
        <v>0</v>
      </c>
      <c r="AB164" s="47">
        <f t="shared" si="128"/>
        <v>0</v>
      </c>
      <c r="AE164" s="53" t="s">
        <v>50</v>
      </c>
      <c r="AF164" s="46">
        <v>0</v>
      </c>
      <c r="AG164" s="46">
        <f t="shared" si="129"/>
        <v>0</v>
      </c>
      <c r="AH164" s="47">
        <f t="shared" si="130"/>
        <v>0</v>
      </c>
      <c r="AK164" s="53" t="s">
        <v>50</v>
      </c>
      <c r="AL164" s="46" t="s">
        <v>37</v>
      </c>
      <c r="AM164" s="46" t="e">
        <f t="shared" si="131"/>
        <v>#VALUE!</v>
      </c>
      <c r="AN164" s="47" t="e">
        <f t="shared" si="132"/>
        <v>#VALUE!</v>
      </c>
    </row>
    <row r="165" spans="1:40" s="43" customFormat="1" ht="43.5" thickBot="1">
      <c r="A165" s="54" t="s">
        <v>42</v>
      </c>
      <c r="B165" s="48">
        <v>0</v>
      </c>
      <c r="C165" s="46">
        <f t="shared" si="121"/>
        <v>0</v>
      </c>
      <c r="D165" s="47">
        <f t="shared" si="122"/>
        <v>0</v>
      </c>
      <c r="G165" s="54" t="s">
        <v>42</v>
      </c>
      <c r="H165" s="48">
        <v>0</v>
      </c>
      <c r="I165" s="46">
        <f>PRODUCT(H165*0.15)</f>
        <v>0</v>
      </c>
      <c r="J165" s="47">
        <f>SUM(H165:I165)</f>
        <v>0</v>
      </c>
      <c r="M165" s="54" t="s">
        <v>42</v>
      </c>
      <c r="N165" s="48">
        <v>0</v>
      </c>
      <c r="O165" s="46">
        <f t="shared" si="123"/>
        <v>0</v>
      </c>
      <c r="P165" s="47">
        <f t="shared" si="124"/>
        <v>0</v>
      </c>
      <c r="S165" s="54" t="s">
        <v>42</v>
      </c>
      <c r="T165" s="48">
        <v>0</v>
      </c>
      <c r="U165" s="46">
        <f t="shared" si="125"/>
        <v>0</v>
      </c>
      <c r="V165" s="47">
        <f t="shared" si="126"/>
        <v>0</v>
      </c>
      <c r="Y165" s="54" t="s">
        <v>42</v>
      </c>
      <c r="Z165" s="48">
        <v>0</v>
      </c>
      <c r="AA165" s="46">
        <f t="shared" si="127"/>
        <v>0</v>
      </c>
      <c r="AB165" s="47">
        <f t="shared" si="128"/>
        <v>0</v>
      </c>
      <c r="AE165" s="54" t="s">
        <v>42</v>
      </c>
      <c r="AF165" s="48">
        <v>0</v>
      </c>
      <c r="AG165" s="46">
        <f t="shared" si="129"/>
        <v>0</v>
      </c>
      <c r="AH165" s="47">
        <f t="shared" si="130"/>
        <v>0</v>
      </c>
      <c r="AK165" s="54" t="s">
        <v>42</v>
      </c>
      <c r="AL165" s="48" t="s">
        <v>37</v>
      </c>
      <c r="AM165" s="46" t="e">
        <f t="shared" si="131"/>
        <v>#VALUE!</v>
      </c>
      <c r="AN165" s="47" t="e">
        <f t="shared" si="132"/>
        <v>#VALUE!</v>
      </c>
    </row>
    <row r="166" spans="1:40" ht="16.5" thickBot="1" thickTop="1">
      <c r="A166" s="40" t="s">
        <v>44</v>
      </c>
      <c r="B166" s="49">
        <f>SUM(B154:B165)</f>
        <v>43.48</v>
      </c>
      <c r="C166" s="49">
        <f>SUM(C160:C165)</f>
        <v>6.521999999999999</v>
      </c>
      <c r="D166" s="49">
        <f>SUM(D160:D165)</f>
        <v>50.001999999999995</v>
      </c>
      <c r="G166" s="40" t="s">
        <v>44</v>
      </c>
      <c r="H166" s="49">
        <f>SUM(H160:H165)</f>
        <v>249.6</v>
      </c>
      <c r="I166" s="49">
        <f>SUM(I160:I165)</f>
        <v>37.44</v>
      </c>
      <c r="J166" s="49">
        <f>SUM(J160:J165)</f>
        <v>287.04</v>
      </c>
      <c r="M166" s="40" t="s">
        <v>44</v>
      </c>
      <c r="N166" s="49">
        <f>SUM(N160:N165)</f>
        <v>136.5</v>
      </c>
      <c r="O166" s="49">
        <f>SUM(O160:O165)</f>
        <v>20.475</v>
      </c>
      <c r="P166" s="49">
        <f>SUM(P160:P165)</f>
        <v>156.975</v>
      </c>
      <c r="S166" s="40" t="s">
        <v>44</v>
      </c>
      <c r="T166" s="49">
        <f>SUM(T160:T165)</f>
        <v>750</v>
      </c>
      <c r="U166" s="49">
        <f>SUM(U160:U165)</f>
        <v>112.5</v>
      </c>
      <c r="V166" s="49">
        <f>SUM(V160:V165)</f>
        <v>862.5</v>
      </c>
      <c r="Y166" s="40" t="s">
        <v>44</v>
      </c>
      <c r="Z166" s="49">
        <f>SUM(Z160:Z165)</f>
        <v>90.86</v>
      </c>
      <c r="AA166" s="49">
        <f>SUM(AA160:AA165)</f>
        <v>13.629</v>
      </c>
      <c r="AB166" s="49">
        <f>SUM(AB160:AB165)</f>
        <v>104.489</v>
      </c>
      <c r="AE166" s="40" t="s">
        <v>44</v>
      </c>
      <c r="AF166" s="49">
        <f>SUM(AF160:AF165)</f>
        <v>1148</v>
      </c>
      <c r="AG166" s="49">
        <f>SUM(AG160:AG165)</f>
        <v>172.2</v>
      </c>
      <c r="AH166" s="49">
        <f>SUM(AH160:AH165)</f>
        <v>1320.1999999999998</v>
      </c>
      <c r="AK166" s="40" t="s">
        <v>44</v>
      </c>
      <c r="AL166" s="49">
        <f>SUM(AL160:AL165)</f>
        <v>0</v>
      </c>
      <c r="AM166" s="49" t="e">
        <f>SUM(AM160:AM165)</f>
        <v>#VALUE!</v>
      </c>
      <c r="AN166" s="49" t="e">
        <f>SUM(AN160:AN165)</f>
        <v>#VALUE!</v>
      </c>
    </row>
    <row r="167" spans="1:41" ht="52.5" customHeight="1" thickBot="1" thickTop="1">
      <c r="A167" s="191" t="s">
        <v>77</v>
      </c>
      <c r="B167" s="192"/>
      <c r="C167" s="192"/>
      <c r="D167" s="192"/>
      <c r="E167" s="193"/>
      <c r="G167" s="191" t="s">
        <v>77</v>
      </c>
      <c r="H167" s="192"/>
      <c r="I167" s="192"/>
      <c r="J167" s="192"/>
      <c r="K167" s="193"/>
      <c r="M167" s="191" t="s">
        <v>77</v>
      </c>
      <c r="N167" s="192"/>
      <c r="O167" s="192"/>
      <c r="P167" s="192"/>
      <c r="Q167" s="193"/>
      <c r="S167" s="191" t="s">
        <v>77</v>
      </c>
      <c r="T167" s="192"/>
      <c r="U167" s="192"/>
      <c r="V167" s="192"/>
      <c r="W167" s="193"/>
      <c r="Y167" s="191" t="s">
        <v>77</v>
      </c>
      <c r="Z167" s="192"/>
      <c r="AA167" s="192"/>
      <c r="AB167" s="192"/>
      <c r="AC167" s="193"/>
      <c r="AE167" s="191" t="s">
        <v>77</v>
      </c>
      <c r="AF167" s="192"/>
      <c r="AG167" s="192"/>
      <c r="AH167" s="192"/>
      <c r="AI167" s="193"/>
      <c r="AK167" s="191" t="s">
        <v>77</v>
      </c>
      <c r="AL167" s="192"/>
      <c r="AM167" s="192"/>
      <c r="AN167" s="192"/>
      <c r="AO167" s="193"/>
    </row>
    <row r="168" spans="1:41" ht="19.5" thickBot="1" thickTop="1">
      <c r="A168" s="165" t="s">
        <v>53</v>
      </c>
      <c r="B168" s="166"/>
      <c r="C168" s="166"/>
      <c r="D168" s="166"/>
      <c r="E168" s="167"/>
      <c r="G168" s="165" t="s">
        <v>53</v>
      </c>
      <c r="H168" s="166"/>
      <c r="I168" s="166"/>
      <c r="J168" s="166"/>
      <c r="K168" s="167"/>
      <c r="M168" s="165" t="s">
        <v>53</v>
      </c>
      <c r="N168" s="166"/>
      <c r="O168" s="166"/>
      <c r="P168" s="166"/>
      <c r="Q168" s="167"/>
      <c r="S168" s="165" t="s">
        <v>53</v>
      </c>
      <c r="T168" s="166"/>
      <c r="U168" s="166"/>
      <c r="V168" s="166"/>
      <c r="W168" s="167"/>
      <c r="Y168" s="165" t="s">
        <v>53</v>
      </c>
      <c r="Z168" s="166"/>
      <c r="AA168" s="166"/>
      <c r="AB168" s="166"/>
      <c r="AC168" s="167"/>
      <c r="AE168" s="165" t="s">
        <v>53</v>
      </c>
      <c r="AF168" s="166"/>
      <c r="AG168" s="166"/>
      <c r="AH168" s="166"/>
      <c r="AI168" s="167"/>
      <c r="AK168" s="165" t="s">
        <v>53</v>
      </c>
      <c r="AL168" s="166"/>
      <c r="AM168" s="166"/>
      <c r="AN168" s="166"/>
      <c r="AO168" s="167"/>
    </row>
    <row r="169" spans="1:41" ht="73.5" thickBot="1" thickTop="1">
      <c r="A169" s="182" t="s">
        <v>31</v>
      </c>
      <c r="B169" s="183"/>
      <c r="C169" s="44" t="s">
        <v>46</v>
      </c>
      <c r="D169" s="44" t="s">
        <v>33</v>
      </c>
      <c r="E169" s="45" t="s">
        <v>47</v>
      </c>
      <c r="G169" s="182" t="s">
        <v>31</v>
      </c>
      <c r="H169" s="183"/>
      <c r="I169" s="44" t="s">
        <v>46</v>
      </c>
      <c r="J169" s="44" t="s">
        <v>33</v>
      </c>
      <c r="K169" s="45" t="s">
        <v>47</v>
      </c>
      <c r="M169" s="182" t="s">
        <v>31</v>
      </c>
      <c r="N169" s="183"/>
      <c r="O169" s="44" t="s">
        <v>46</v>
      </c>
      <c r="P169" s="44" t="s">
        <v>33</v>
      </c>
      <c r="Q169" s="45" t="s">
        <v>47</v>
      </c>
      <c r="S169" s="182" t="s">
        <v>31</v>
      </c>
      <c r="T169" s="183"/>
      <c r="U169" s="44" t="s">
        <v>46</v>
      </c>
      <c r="V169" s="44" t="s">
        <v>33</v>
      </c>
      <c r="W169" s="45" t="s">
        <v>47</v>
      </c>
      <c r="Y169" s="182" t="s">
        <v>31</v>
      </c>
      <c r="Z169" s="183"/>
      <c r="AA169" s="44" t="s">
        <v>46</v>
      </c>
      <c r="AB169" s="44" t="s">
        <v>33</v>
      </c>
      <c r="AC169" s="45" t="s">
        <v>47</v>
      </c>
      <c r="AE169" s="182" t="s">
        <v>31</v>
      </c>
      <c r="AF169" s="183"/>
      <c r="AG169" s="44" t="s">
        <v>46</v>
      </c>
      <c r="AH169" s="44" t="s">
        <v>33</v>
      </c>
      <c r="AI169" s="45" t="s">
        <v>47</v>
      </c>
      <c r="AK169" s="182" t="s">
        <v>31</v>
      </c>
      <c r="AL169" s="183"/>
      <c r="AM169" s="44" t="s">
        <v>46</v>
      </c>
      <c r="AN169" s="44" t="s">
        <v>33</v>
      </c>
      <c r="AO169" s="45" t="s">
        <v>47</v>
      </c>
    </row>
    <row r="170" spans="1:41" ht="15.75" thickBot="1" thickTop="1">
      <c r="A170" s="186" t="s">
        <v>35</v>
      </c>
      <c r="B170" s="46" t="s">
        <v>36</v>
      </c>
      <c r="C170" s="46">
        <v>0</v>
      </c>
      <c r="D170" s="46">
        <f>PRODUCT(C170*0.15)</f>
        <v>0</v>
      </c>
      <c r="E170" s="47">
        <f>SUM(C170:D170)</f>
        <v>0</v>
      </c>
      <c r="G170" s="186" t="s">
        <v>35</v>
      </c>
      <c r="H170" s="46" t="s">
        <v>36</v>
      </c>
      <c r="I170" s="46">
        <v>46.8</v>
      </c>
      <c r="J170" s="46">
        <f>PRODUCT(I170*0.15)</f>
        <v>7.02</v>
      </c>
      <c r="K170" s="47">
        <f>SUM(I170:J170)</f>
        <v>53.81999999999999</v>
      </c>
      <c r="M170" s="186" t="s">
        <v>35</v>
      </c>
      <c r="N170" s="34" t="s">
        <v>36</v>
      </c>
      <c r="O170" s="46">
        <v>157.5</v>
      </c>
      <c r="P170" s="46">
        <f>PRODUCT(O170*0.15)</f>
        <v>23.625</v>
      </c>
      <c r="Q170" s="47">
        <f>SUM(O170:P170)</f>
        <v>181.125</v>
      </c>
      <c r="S170" s="186" t="s">
        <v>35</v>
      </c>
      <c r="T170" s="34" t="s">
        <v>36</v>
      </c>
      <c r="U170" s="46">
        <v>100</v>
      </c>
      <c r="V170" s="46">
        <f>PRODUCT(U170*0.15)</f>
        <v>15</v>
      </c>
      <c r="W170" s="47">
        <f>SUM(U170:V170)</f>
        <v>115</v>
      </c>
      <c r="Y170" s="186" t="s">
        <v>35</v>
      </c>
      <c r="Z170" s="34" t="s">
        <v>36</v>
      </c>
      <c r="AA170" s="46">
        <v>78.37</v>
      </c>
      <c r="AB170" s="59">
        <v>0</v>
      </c>
      <c r="AC170" s="64">
        <f>SUM(AA170:AB170)</f>
        <v>78.37</v>
      </c>
      <c r="AD170" s="65" t="s">
        <v>95</v>
      </c>
      <c r="AE170" s="186" t="s">
        <v>35</v>
      </c>
      <c r="AF170" s="34" t="s">
        <v>36</v>
      </c>
      <c r="AG170" s="46">
        <v>74</v>
      </c>
      <c r="AH170" s="46">
        <f>PRODUCT(AG170*0.15)</f>
        <v>11.1</v>
      </c>
      <c r="AI170" s="47">
        <f>SUM(AG170:AH170)</f>
        <v>85.1</v>
      </c>
      <c r="AK170" s="186" t="s">
        <v>35</v>
      </c>
      <c r="AL170" s="34" t="s">
        <v>36</v>
      </c>
      <c r="AM170" s="46" t="s">
        <v>37</v>
      </c>
      <c r="AN170" s="46" t="e">
        <f>PRODUCT(AM170*0.15)</f>
        <v>#VALUE!</v>
      </c>
      <c r="AO170" s="47" t="e">
        <f>SUM(AM170:AN170)</f>
        <v>#VALUE!</v>
      </c>
    </row>
    <row r="171" spans="1:41" ht="15" thickBot="1">
      <c r="A171" s="187"/>
      <c r="B171" s="46" t="s">
        <v>48</v>
      </c>
      <c r="C171" s="46">
        <v>0</v>
      </c>
      <c r="D171" s="46">
        <f aca="true" t="shared" si="133" ref="D171:D181">PRODUCT(C171*0.15)</f>
        <v>0</v>
      </c>
      <c r="E171" s="47">
        <f aca="true" t="shared" si="134" ref="E171:E181">SUM(C171:D171)</f>
        <v>0</v>
      </c>
      <c r="G171" s="187"/>
      <c r="H171" s="46" t="s">
        <v>48</v>
      </c>
      <c r="I171" s="46">
        <v>52</v>
      </c>
      <c r="J171" s="46">
        <f aca="true" t="shared" si="135" ref="J171:J181">PRODUCT(I171*0.15)</f>
        <v>7.8</v>
      </c>
      <c r="K171" s="47">
        <f aca="true" t="shared" si="136" ref="K171:K181">SUM(I171:J171)</f>
        <v>59.8</v>
      </c>
      <c r="M171" s="187"/>
      <c r="N171" s="34" t="s">
        <v>48</v>
      </c>
      <c r="O171" s="46">
        <v>157.5</v>
      </c>
      <c r="P171" s="46">
        <f aca="true" t="shared" si="137" ref="P171:P181">PRODUCT(O171*0.15)</f>
        <v>23.625</v>
      </c>
      <c r="Q171" s="47">
        <f aca="true" t="shared" si="138" ref="Q171:Q181">SUM(O171:P171)</f>
        <v>181.125</v>
      </c>
      <c r="S171" s="187"/>
      <c r="T171" s="34" t="s">
        <v>48</v>
      </c>
      <c r="U171" s="46">
        <v>100</v>
      </c>
      <c r="V171" s="46">
        <f aca="true" t="shared" si="139" ref="V171:V181">PRODUCT(U171*0.15)</f>
        <v>15</v>
      </c>
      <c r="W171" s="47">
        <f aca="true" t="shared" si="140" ref="W171:W181">SUM(U171:V171)</f>
        <v>115</v>
      </c>
      <c r="Y171" s="187"/>
      <c r="Z171" s="34" t="s">
        <v>48</v>
      </c>
      <c r="AA171" s="46">
        <v>0</v>
      </c>
      <c r="AB171" s="46">
        <f aca="true" t="shared" si="141" ref="AB171:AB181">PRODUCT(AA171*0.15)</f>
        <v>0</v>
      </c>
      <c r="AC171" s="47">
        <f aca="true" t="shared" si="142" ref="AC171:AC181">SUM(AA171:AB171)</f>
        <v>0</v>
      </c>
      <c r="AE171" s="187"/>
      <c r="AF171" s="34" t="s">
        <v>48</v>
      </c>
      <c r="AG171" s="46">
        <v>0</v>
      </c>
      <c r="AH171" s="46">
        <f aca="true" t="shared" si="143" ref="AH171:AH181">PRODUCT(AG171*0.15)</f>
        <v>0</v>
      </c>
      <c r="AI171" s="47">
        <f aca="true" t="shared" si="144" ref="AI171:AI181">SUM(AG171:AH171)</f>
        <v>0</v>
      </c>
      <c r="AK171" s="187"/>
      <c r="AL171" s="34" t="s">
        <v>48</v>
      </c>
      <c r="AM171" s="46" t="s">
        <v>37</v>
      </c>
      <c r="AN171" s="46" t="e">
        <f aca="true" t="shared" si="145" ref="AN171:AN181">PRODUCT(AM171*0.15)</f>
        <v>#VALUE!</v>
      </c>
      <c r="AO171" s="47" t="e">
        <f aca="true" t="shared" si="146" ref="AO171:AO181">SUM(AM171:AN171)</f>
        <v>#VALUE!</v>
      </c>
    </row>
    <row r="172" spans="1:41" ht="15" thickBot="1">
      <c r="A172" s="187"/>
      <c r="B172" s="46" t="s">
        <v>49</v>
      </c>
      <c r="C172" s="46">
        <v>43.48</v>
      </c>
      <c r="D172" s="46">
        <f t="shared" si="133"/>
        <v>6.521999999999999</v>
      </c>
      <c r="E172" s="47">
        <f t="shared" si="134"/>
        <v>50.001999999999995</v>
      </c>
      <c r="G172" s="187"/>
      <c r="H172" s="46" t="s">
        <v>49</v>
      </c>
      <c r="I172" s="46" t="s">
        <v>89</v>
      </c>
      <c r="J172" s="46"/>
      <c r="K172" s="47"/>
      <c r="M172" s="187"/>
      <c r="N172" s="34" t="s">
        <v>49</v>
      </c>
      <c r="O172" s="46">
        <v>0</v>
      </c>
      <c r="P172" s="46">
        <f t="shared" si="137"/>
        <v>0</v>
      </c>
      <c r="Q172" s="47">
        <f t="shared" si="138"/>
        <v>0</v>
      </c>
      <c r="S172" s="187"/>
      <c r="T172" s="34" t="s">
        <v>49</v>
      </c>
      <c r="U172" s="46">
        <v>0</v>
      </c>
      <c r="V172" s="46">
        <f t="shared" si="139"/>
        <v>0</v>
      </c>
      <c r="W172" s="47">
        <f t="shared" si="140"/>
        <v>0</v>
      </c>
      <c r="Y172" s="187"/>
      <c r="Z172" s="34" t="s">
        <v>49</v>
      </c>
      <c r="AA172" s="46">
        <v>0</v>
      </c>
      <c r="AB172" s="46">
        <f t="shared" si="141"/>
        <v>0</v>
      </c>
      <c r="AC172" s="47">
        <f t="shared" si="142"/>
        <v>0</v>
      </c>
      <c r="AE172" s="187"/>
      <c r="AF172" s="34" t="s">
        <v>49</v>
      </c>
      <c r="AG172" s="46">
        <v>0</v>
      </c>
      <c r="AH172" s="46">
        <f t="shared" si="143"/>
        <v>0</v>
      </c>
      <c r="AI172" s="47">
        <f t="shared" si="144"/>
        <v>0</v>
      </c>
      <c r="AK172" s="187"/>
      <c r="AL172" s="34" t="s">
        <v>49</v>
      </c>
      <c r="AM172" s="46" t="s">
        <v>37</v>
      </c>
      <c r="AN172" s="46" t="e">
        <f t="shared" si="145"/>
        <v>#VALUE!</v>
      </c>
      <c r="AO172" s="47" t="e">
        <f t="shared" si="146"/>
        <v>#VALUE!</v>
      </c>
    </row>
    <row r="173" spans="1:41" ht="15" thickBot="1">
      <c r="A173" s="187"/>
      <c r="B173" s="46" t="s">
        <v>40</v>
      </c>
      <c r="C173" s="46">
        <v>0</v>
      </c>
      <c r="D173" s="46">
        <f t="shared" si="133"/>
        <v>0</v>
      </c>
      <c r="E173" s="47">
        <f t="shared" si="134"/>
        <v>0</v>
      </c>
      <c r="G173" s="187"/>
      <c r="H173" s="46" t="s">
        <v>40</v>
      </c>
      <c r="I173" s="46">
        <v>52</v>
      </c>
      <c r="J173" s="46">
        <f t="shared" si="135"/>
        <v>7.8</v>
      </c>
      <c r="K173" s="47">
        <f t="shared" si="136"/>
        <v>59.8</v>
      </c>
      <c r="M173" s="187"/>
      <c r="N173" s="34" t="s">
        <v>40</v>
      </c>
      <c r="O173" s="46">
        <v>0</v>
      </c>
      <c r="P173" s="46">
        <f t="shared" si="137"/>
        <v>0</v>
      </c>
      <c r="Q173" s="47">
        <f t="shared" si="138"/>
        <v>0</v>
      </c>
      <c r="S173" s="187"/>
      <c r="T173" s="34" t="s">
        <v>40</v>
      </c>
      <c r="U173" s="46">
        <v>0</v>
      </c>
      <c r="V173" s="46">
        <f t="shared" si="139"/>
        <v>0</v>
      </c>
      <c r="W173" s="47">
        <f t="shared" si="140"/>
        <v>0</v>
      </c>
      <c r="Y173" s="187"/>
      <c r="Z173" s="34" t="s">
        <v>40</v>
      </c>
      <c r="AA173" s="46">
        <v>0</v>
      </c>
      <c r="AB173" s="46">
        <f t="shared" si="141"/>
        <v>0</v>
      </c>
      <c r="AC173" s="47">
        <f t="shared" si="142"/>
        <v>0</v>
      </c>
      <c r="AE173" s="187"/>
      <c r="AF173" s="34" t="s">
        <v>40</v>
      </c>
      <c r="AG173" s="46">
        <v>0</v>
      </c>
      <c r="AH173" s="46">
        <f t="shared" si="143"/>
        <v>0</v>
      </c>
      <c r="AI173" s="47">
        <f t="shared" si="144"/>
        <v>0</v>
      </c>
      <c r="AK173" s="187"/>
      <c r="AL173" s="34" t="s">
        <v>40</v>
      </c>
      <c r="AM173" s="46" t="s">
        <v>37</v>
      </c>
      <c r="AN173" s="46" t="e">
        <f t="shared" si="145"/>
        <v>#VALUE!</v>
      </c>
      <c r="AO173" s="47" t="e">
        <f t="shared" si="146"/>
        <v>#VALUE!</v>
      </c>
    </row>
    <row r="174" spans="1:41" ht="15" thickBot="1">
      <c r="A174" s="187"/>
      <c r="B174" s="46" t="s">
        <v>50</v>
      </c>
      <c r="C174" s="46">
        <v>0</v>
      </c>
      <c r="D174" s="46">
        <f t="shared" si="133"/>
        <v>0</v>
      </c>
      <c r="E174" s="47">
        <f t="shared" si="134"/>
        <v>0</v>
      </c>
      <c r="G174" s="187"/>
      <c r="H174" s="46" t="s">
        <v>50</v>
      </c>
      <c r="I174" s="46">
        <v>52</v>
      </c>
      <c r="J174" s="46">
        <f t="shared" si="135"/>
        <v>7.8</v>
      </c>
      <c r="K174" s="47">
        <f t="shared" si="136"/>
        <v>59.8</v>
      </c>
      <c r="M174" s="187"/>
      <c r="N174" s="34" t="s">
        <v>50</v>
      </c>
      <c r="O174" s="46">
        <v>105</v>
      </c>
      <c r="P174" s="46">
        <f t="shared" si="137"/>
        <v>15.75</v>
      </c>
      <c r="Q174" s="47">
        <f t="shared" si="138"/>
        <v>120.75</v>
      </c>
      <c r="S174" s="187"/>
      <c r="T174" s="34" t="s">
        <v>50</v>
      </c>
      <c r="U174" s="46">
        <v>100</v>
      </c>
      <c r="V174" s="46">
        <f t="shared" si="139"/>
        <v>15</v>
      </c>
      <c r="W174" s="47">
        <f t="shared" si="140"/>
        <v>115</v>
      </c>
      <c r="Y174" s="187"/>
      <c r="Z174" s="34" t="s">
        <v>50</v>
      </c>
      <c r="AA174" s="46">
        <v>0</v>
      </c>
      <c r="AB174" s="46">
        <f t="shared" si="141"/>
        <v>0</v>
      </c>
      <c r="AC174" s="47">
        <f t="shared" si="142"/>
        <v>0</v>
      </c>
      <c r="AE174" s="187"/>
      <c r="AF174" s="34" t="s">
        <v>50</v>
      </c>
      <c r="AG174" s="46">
        <v>0</v>
      </c>
      <c r="AH174" s="46">
        <f t="shared" si="143"/>
        <v>0</v>
      </c>
      <c r="AI174" s="47">
        <f t="shared" si="144"/>
        <v>0</v>
      </c>
      <c r="AK174" s="187"/>
      <c r="AL174" s="34" t="s">
        <v>50</v>
      </c>
      <c r="AM174" s="46" t="s">
        <v>37</v>
      </c>
      <c r="AN174" s="46" t="e">
        <f t="shared" si="145"/>
        <v>#VALUE!</v>
      </c>
      <c r="AO174" s="47" t="e">
        <f t="shared" si="146"/>
        <v>#VALUE!</v>
      </c>
    </row>
    <row r="175" spans="1:41" ht="29.25" thickBot="1">
      <c r="A175" s="188"/>
      <c r="B175" s="48" t="s">
        <v>42</v>
      </c>
      <c r="C175" s="48">
        <v>0</v>
      </c>
      <c r="D175" s="46">
        <f t="shared" si="133"/>
        <v>0</v>
      </c>
      <c r="E175" s="47">
        <f t="shared" si="134"/>
        <v>0</v>
      </c>
      <c r="G175" s="188"/>
      <c r="H175" s="48" t="s">
        <v>42</v>
      </c>
      <c r="I175" s="48">
        <v>0</v>
      </c>
      <c r="J175" s="46">
        <f t="shared" si="135"/>
        <v>0</v>
      </c>
      <c r="K175" s="47">
        <f t="shared" si="136"/>
        <v>0</v>
      </c>
      <c r="M175" s="188"/>
      <c r="N175" s="35" t="s">
        <v>42</v>
      </c>
      <c r="O175" s="48">
        <v>0</v>
      </c>
      <c r="P175" s="46">
        <f t="shared" si="137"/>
        <v>0</v>
      </c>
      <c r="Q175" s="47">
        <f t="shared" si="138"/>
        <v>0</v>
      </c>
      <c r="S175" s="188"/>
      <c r="T175" s="35" t="s">
        <v>42</v>
      </c>
      <c r="U175" s="48">
        <v>0</v>
      </c>
      <c r="V175" s="46">
        <f t="shared" si="139"/>
        <v>0</v>
      </c>
      <c r="W175" s="47">
        <f t="shared" si="140"/>
        <v>0</v>
      </c>
      <c r="Y175" s="188"/>
      <c r="Z175" s="35" t="s">
        <v>42</v>
      </c>
      <c r="AA175" s="48">
        <v>0</v>
      </c>
      <c r="AB175" s="46">
        <f t="shared" si="141"/>
        <v>0</v>
      </c>
      <c r="AC175" s="47">
        <f t="shared" si="142"/>
        <v>0</v>
      </c>
      <c r="AE175" s="188"/>
      <c r="AF175" s="35" t="s">
        <v>42</v>
      </c>
      <c r="AG175" s="48">
        <v>0</v>
      </c>
      <c r="AH175" s="46">
        <f t="shared" si="143"/>
        <v>0</v>
      </c>
      <c r="AI175" s="47">
        <f t="shared" si="144"/>
        <v>0</v>
      </c>
      <c r="AK175" s="188"/>
      <c r="AL175" s="35" t="s">
        <v>42</v>
      </c>
      <c r="AM175" s="48" t="s">
        <v>37</v>
      </c>
      <c r="AN175" s="46" t="e">
        <f t="shared" si="145"/>
        <v>#VALUE!</v>
      </c>
      <c r="AO175" s="47" t="e">
        <f t="shared" si="146"/>
        <v>#VALUE!</v>
      </c>
    </row>
    <row r="176" spans="1:41" ht="15.75" thickBot="1" thickTop="1">
      <c r="A176" s="186" t="s">
        <v>43</v>
      </c>
      <c r="B176" s="46" t="s">
        <v>36</v>
      </c>
      <c r="C176" s="46">
        <v>0</v>
      </c>
      <c r="D176" s="46">
        <f t="shared" si="133"/>
        <v>0</v>
      </c>
      <c r="E176" s="47">
        <f t="shared" si="134"/>
        <v>0</v>
      </c>
      <c r="G176" s="186" t="s">
        <v>43</v>
      </c>
      <c r="H176" s="46" t="s">
        <v>36</v>
      </c>
      <c r="I176" s="46">
        <v>46.8</v>
      </c>
      <c r="J176" s="46">
        <f t="shared" si="135"/>
        <v>7.02</v>
      </c>
      <c r="K176" s="47">
        <f t="shared" si="136"/>
        <v>53.81999999999999</v>
      </c>
      <c r="M176" s="186" t="s">
        <v>43</v>
      </c>
      <c r="N176" s="34" t="s">
        <v>36</v>
      </c>
      <c r="O176" s="46">
        <v>126</v>
      </c>
      <c r="P176" s="46">
        <f t="shared" si="137"/>
        <v>18.9</v>
      </c>
      <c r="Q176" s="47">
        <f t="shared" si="138"/>
        <v>144.9</v>
      </c>
      <c r="S176" s="186" t="s">
        <v>43</v>
      </c>
      <c r="T176" s="34" t="s">
        <v>36</v>
      </c>
      <c r="U176" s="46">
        <v>100</v>
      </c>
      <c r="V176" s="46">
        <f t="shared" si="139"/>
        <v>15</v>
      </c>
      <c r="W176" s="47">
        <f t="shared" si="140"/>
        <v>115</v>
      </c>
      <c r="Y176" s="186" t="s">
        <v>43</v>
      </c>
      <c r="Z176" s="34" t="s">
        <v>36</v>
      </c>
      <c r="AA176" s="46">
        <v>68.14</v>
      </c>
      <c r="AB176" s="46">
        <f t="shared" si="141"/>
        <v>10.221</v>
      </c>
      <c r="AC176" s="47">
        <f t="shared" si="142"/>
        <v>78.361</v>
      </c>
      <c r="AE176" s="186" t="s">
        <v>43</v>
      </c>
      <c r="AF176" s="34" t="s">
        <v>36</v>
      </c>
      <c r="AG176" s="46">
        <v>43.5</v>
      </c>
      <c r="AH176" s="46">
        <f t="shared" si="143"/>
        <v>6.5249999999999995</v>
      </c>
      <c r="AI176" s="47">
        <f t="shared" si="144"/>
        <v>50.025</v>
      </c>
      <c r="AK176" s="186" t="s">
        <v>43</v>
      </c>
      <c r="AL176" s="34" t="s">
        <v>36</v>
      </c>
      <c r="AM176" s="46" t="s">
        <v>37</v>
      </c>
      <c r="AN176" s="46" t="e">
        <f t="shared" si="145"/>
        <v>#VALUE!</v>
      </c>
      <c r="AO176" s="47" t="e">
        <f t="shared" si="146"/>
        <v>#VALUE!</v>
      </c>
    </row>
    <row r="177" spans="1:41" ht="15" thickBot="1">
      <c r="A177" s="187"/>
      <c r="B177" s="46" t="s">
        <v>48</v>
      </c>
      <c r="C177" s="46">
        <v>0</v>
      </c>
      <c r="D177" s="46">
        <f t="shared" si="133"/>
        <v>0</v>
      </c>
      <c r="E177" s="47">
        <f t="shared" si="134"/>
        <v>0</v>
      </c>
      <c r="G177" s="187"/>
      <c r="H177" s="46" t="s">
        <v>48</v>
      </c>
      <c r="I177" s="46">
        <v>52</v>
      </c>
      <c r="J177" s="46">
        <f t="shared" si="135"/>
        <v>7.8</v>
      </c>
      <c r="K177" s="47">
        <f t="shared" si="136"/>
        <v>59.8</v>
      </c>
      <c r="M177" s="187"/>
      <c r="N177" s="34" t="s">
        <v>48</v>
      </c>
      <c r="O177" s="46">
        <v>126</v>
      </c>
      <c r="P177" s="46">
        <f t="shared" si="137"/>
        <v>18.9</v>
      </c>
      <c r="Q177" s="47">
        <f t="shared" si="138"/>
        <v>144.9</v>
      </c>
      <c r="S177" s="187"/>
      <c r="T177" s="34" t="s">
        <v>48</v>
      </c>
      <c r="U177" s="46">
        <v>100</v>
      </c>
      <c r="V177" s="46">
        <f t="shared" si="139"/>
        <v>15</v>
      </c>
      <c r="W177" s="47">
        <f t="shared" si="140"/>
        <v>115</v>
      </c>
      <c r="Y177" s="187"/>
      <c r="Z177" s="34" t="s">
        <v>48</v>
      </c>
      <c r="AA177" s="46">
        <v>0</v>
      </c>
      <c r="AB177" s="46">
        <f t="shared" si="141"/>
        <v>0</v>
      </c>
      <c r="AC177" s="47">
        <f t="shared" si="142"/>
        <v>0</v>
      </c>
      <c r="AE177" s="187"/>
      <c r="AF177" s="34" t="s">
        <v>48</v>
      </c>
      <c r="AG177" s="46">
        <v>0</v>
      </c>
      <c r="AH177" s="46">
        <f t="shared" si="143"/>
        <v>0</v>
      </c>
      <c r="AI177" s="47">
        <f t="shared" si="144"/>
        <v>0</v>
      </c>
      <c r="AK177" s="187"/>
      <c r="AL177" s="34" t="s">
        <v>48</v>
      </c>
      <c r="AM177" s="46" t="s">
        <v>37</v>
      </c>
      <c r="AN177" s="46" t="e">
        <f t="shared" si="145"/>
        <v>#VALUE!</v>
      </c>
      <c r="AO177" s="47" t="e">
        <f t="shared" si="146"/>
        <v>#VALUE!</v>
      </c>
    </row>
    <row r="178" spans="1:41" ht="15" thickBot="1">
      <c r="A178" s="187"/>
      <c r="B178" s="46" t="s">
        <v>49</v>
      </c>
      <c r="C178" s="46">
        <v>13.04</v>
      </c>
      <c r="D178" s="46">
        <f t="shared" si="133"/>
        <v>1.9559999999999997</v>
      </c>
      <c r="E178" s="47">
        <f t="shared" si="134"/>
        <v>14.995999999999999</v>
      </c>
      <c r="G178" s="187"/>
      <c r="H178" s="46" t="s">
        <v>49</v>
      </c>
      <c r="I178" s="46" t="s">
        <v>89</v>
      </c>
      <c r="J178" s="46"/>
      <c r="K178" s="47"/>
      <c r="M178" s="187"/>
      <c r="N178" s="34" t="s">
        <v>49</v>
      </c>
      <c r="O178" s="46">
        <v>0</v>
      </c>
      <c r="P178" s="46">
        <f t="shared" si="137"/>
        <v>0</v>
      </c>
      <c r="Q178" s="47">
        <f t="shared" si="138"/>
        <v>0</v>
      </c>
      <c r="S178" s="187"/>
      <c r="T178" s="34" t="s">
        <v>49</v>
      </c>
      <c r="U178" s="46">
        <v>0</v>
      </c>
      <c r="V178" s="46">
        <f t="shared" si="139"/>
        <v>0</v>
      </c>
      <c r="W178" s="47">
        <f t="shared" si="140"/>
        <v>0</v>
      </c>
      <c r="Y178" s="187"/>
      <c r="Z178" s="34" t="s">
        <v>49</v>
      </c>
      <c r="AA178" s="46">
        <v>0</v>
      </c>
      <c r="AB178" s="46">
        <f t="shared" si="141"/>
        <v>0</v>
      </c>
      <c r="AC178" s="47">
        <f t="shared" si="142"/>
        <v>0</v>
      </c>
      <c r="AE178" s="187"/>
      <c r="AF178" s="34" t="s">
        <v>49</v>
      </c>
      <c r="AG178" s="46">
        <v>0</v>
      </c>
      <c r="AH178" s="46">
        <f t="shared" si="143"/>
        <v>0</v>
      </c>
      <c r="AI178" s="47">
        <f t="shared" si="144"/>
        <v>0</v>
      </c>
      <c r="AK178" s="187"/>
      <c r="AL178" s="34" t="s">
        <v>49</v>
      </c>
      <c r="AM178" s="46" t="s">
        <v>37</v>
      </c>
      <c r="AN178" s="46" t="e">
        <f t="shared" si="145"/>
        <v>#VALUE!</v>
      </c>
      <c r="AO178" s="47" t="e">
        <f t="shared" si="146"/>
        <v>#VALUE!</v>
      </c>
    </row>
    <row r="179" spans="1:41" ht="15" thickBot="1">
      <c r="A179" s="187"/>
      <c r="B179" s="46" t="s">
        <v>40</v>
      </c>
      <c r="C179" s="46">
        <v>0</v>
      </c>
      <c r="D179" s="46">
        <f t="shared" si="133"/>
        <v>0</v>
      </c>
      <c r="E179" s="47">
        <f t="shared" si="134"/>
        <v>0</v>
      </c>
      <c r="G179" s="187"/>
      <c r="H179" s="46" t="s">
        <v>40</v>
      </c>
      <c r="I179" s="46">
        <v>52</v>
      </c>
      <c r="J179" s="46">
        <f t="shared" si="135"/>
        <v>7.8</v>
      </c>
      <c r="K179" s="47">
        <f t="shared" si="136"/>
        <v>59.8</v>
      </c>
      <c r="M179" s="187"/>
      <c r="N179" s="34" t="s">
        <v>40</v>
      </c>
      <c r="O179" s="46">
        <v>0</v>
      </c>
      <c r="P179" s="46">
        <f t="shared" si="137"/>
        <v>0</v>
      </c>
      <c r="Q179" s="47">
        <f t="shared" si="138"/>
        <v>0</v>
      </c>
      <c r="S179" s="187"/>
      <c r="T179" s="34" t="s">
        <v>40</v>
      </c>
      <c r="U179" s="46">
        <v>0</v>
      </c>
      <c r="V179" s="46">
        <f t="shared" si="139"/>
        <v>0</v>
      </c>
      <c r="W179" s="47">
        <f t="shared" si="140"/>
        <v>0</v>
      </c>
      <c r="Y179" s="187"/>
      <c r="Z179" s="34" t="s">
        <v>40</v>
      </c>
      <c r="AA179" s="46">
        <v>0</v>
      </c>
      <c r="AB179" s="46">
        <f t="shared" si="141"/>
        <v>0</v>
      </c>
      <c r="AC179" s="47">
        <f t="shared" si="142"/>
        <v>0</v>
      </c>
      <c r="AE179" s="187"/>
      <c r="AF179" s="34" t="s">
        <v>40</v>
      </c>
      <c r="AG179" s="46">
        <v>0</v>
      </c>
      <c r="AH179" s="46">
        <f t="shared" si="143"/>
        <v>0</v>
      </c>
      <c r="AI179" s="47">
        <f t="shared" si="144"/>
        <v>0</v>
      </c>
      <c r="AK179" s="187"/>
      <c r="AL179" s="34" t="s">
        <v>40</v>
      </c>
      <c r="AM179" s="46" t="s">
        <v>37</v>
      </c>
      <c r="AN179" s="46" t="e">
        <f t="shared" si="145"/>
        <v>#VALUE!</v>
      </c>
      <c r="AO179" s="47" t="e">
        <f t="shared" si="146"/>
        <v>#VALUE!</v>
      </c>
    </row>
    <row r="180" spans="1:41" ht="15" thickBot="1">
      <c r="A180" s="187"/>
      <c r="B180" s="46" t="s">
        <v>50</v>
      </c>
      <c r="C180" s="46">
        <v>0</v>
      </c>
      <c r="D180" s="46">
        <f t="shared" si="133"/>
        <v>0</v>
      </c>
      <c r="E180" s="47">
        <f t="shared" si="134"/>
        <v>0</v>
      </c>
      <c r="G180" s="187"/>
      <c r="H180" s="46" t="s">
        <v>50</v>
      </c>
      <c r="I180" s="46">
        <v>52</v>
      </c>
      <c r="J180" s="46">
        <f t="shared" si="135"/>
        <v>7.8</v>
      </c>
      <c r="K180" s="47">
        <f t="shared" si="136"/>
        <v>59.8</v>
      </c>
      <c r="M180" s="187"/>
      <c r="N180" s="34" t="s">
        <v>50</v>
      </c>
      <c r="O180" s="46">
        <v>105</v>
      </c>
      <c r="P180" s="46">
        <f t="shared" si="137"/>
        <v>15.75</v>
      </c>
      <c r="Q180" s="47">
        <f t="shared" si="138"/>
        <v>120.75</v>
      </c>
      <c r="S180" s="187"/>
      <c r="T180" s="34" t="s">
        <v>50</v>
      </c>
      <c r="U180" s="46">
        <v>100</v>
      </c>
      <c r="V180" s="46">
        <f t="shared" si="139"/>
        <v>15</v>
      </c>
      <c r="W180" s="47">
        <f t="shared" si="140"/>
        <v>115</v>
      </c>
      <c r="Y180" s="187"/>
      <c r="Z180" s="34" t="s">
        <v>50</v>
      </c>
      <c r="AA180" s="46">
        <v>0</v>
      </c>
      <c r="AB180" s="46">
        <f t="shared" si="141"/>
        <v>0</v>
      </c>
      <c r="AC180" s="47">
        <f t="shared" si="142"/>
        <v>0</v>
      </c>
      <c r="AE180" s="187"/>
      <c r="AF180" s="34" t="s">
        <v>50</v>
      </c>
      <c r="AG180" s="46">
        <v>0</v>
      </c>
      <c r="AH180" s="46">
        <f t="shared" si="143"/>
        <v>0</v>
      </c>
      <c r="AI180" s="47">
        <f t="shared" si="144"/>
        <v>0</v>
      </c>
      <c r="AK180" s="187"/>
      <c r="AL180" s="34" t="s">
        <v>50</v>
      </c>
      <c r="AM180" s="46" t="s">
        <v>37</v>
      </c>
      <c r="AN180" s="46" t="e">
        <f t="shared" si="145"/>
        <v>#VALUE!</v>
      </c>
      <c r="AO180" s="47" t="e">
        <f t="shared" si="146"/>
        <v>#VALUE!</v>
      </c>
    </row>
    <row r="181" spans="1:41" ht="29.25" thickBot="1">
      <c r="A181" s="188"/>
      <c r="B181" s="48" t="s">
        <v>42</v>
      </c>
      <c r="C181" s="48">
        <v>0</v>
      </c>
      <c r="D181" s="46">
        <f t="shared" si="133"/>
        <v>0</v>
      </c>
      <c r="E181" s="47">
        <f t="shared" si="134"/>
        <v>0</v>
      </c>
      <c r="G181" s="188"/>
      <c r="H181" s="48" t="s">
        <v>42</v>
      </c>
      <c r="I181" s="48">
        <v>0</v>
      </c>
      <c r="J181" s="46">
        <f t="shared" si="135"/>
        <v>0</v>
      </c>
      <c r="K181" s="47">
        <f t="shared" si="136"/>
        <v>0</v>
      </c>
      <c r="M181" s="188"/>
      <c r="N181" s="35" t="s">
        <v>42</v>
      </c>
      <c r="O181" s="48">
        <v>0</v>
      </c>
      <c r="P181" s="46">
        <f t="shared" si="137"/>
        <v>0</v>
      </c>
      <c r="Q181" s="47">
        <f t="shared" si="138"/>
        <v>0</v>
      </c>
      <c r="S181" s="188"/>
      <c r="T181" s="35" t="s">
        <v>42</v>
      </c>
      <c r="U181" s="48">
        <v>0</v>
      </c>
      <c r="V181" s="46">
        <f t="shared" si="139"/>
        <v>0</v>
      </c>
      <c r="W181" s="47">
        <f t="shared" si="140"/>
        <v>0</v>
      </c>
      <c r="Y181" s="188"/>
      <c r="Z181" s="35" t="s">
        <v>42</v>
      </c>
      <c r="AA181" s="48">
        <v>0</v>
      </c>
      <c r="AB181" s="46">
        <f t="shared" si="141"/>
        <v>0</v>
      </c>
      <c r="AC181" s="47">
        <f t="shared" si="142"/>
        <v>0</v>
      </c>
      <c r="AE181" s="188"/>
      <c r="AF181" s="35" t="s">
        <v>42</v>
      </c>
      <c r="AG181" s="48">
        <v>0</v>
      </c>
      <c r="AH181" s="46">
        <f t="shared" si="143"/>
        <v>0</v>
      </c>
      <c r="AI181" s="47">
        <f t="shared" si="144"/>
        <v>0</v>
      </c>
      <c r="AK181" s="188"/>
      <c r="AL181" s="35" t="s">
        <v>42</v>
      </c>
      <c r="AM181" s="48" t="s">
        <v>37</v>
      </c>
      <c r="AN181" s="46" t="e">
        <f t="shared" si="145"/>
        <v>#VALUE!</v>
      </c>
      <c r="AO181" s="47" t="e">
        <f t="shared" si="146"/>
        <v>#VALUE!</v>
      </c>
    </row>
    <row r="182" spans="1:41" ht="16.5" thickBot="1" thickTop="1">
      <c r="A182" s="189" t="s">
        <v>44</v>
      </c>
      <c r="B182" s="190"/>
      <c r="C182" s="49">
        <f>SUM(C170:C181)</f>
        <v>56.519999999999996</v>
      </c>
      <c r="D182" s="49">
        <f>SUM(D170:D181)</f>
        <v>8.478</v>
      </c>
      <c r="E182" s="49">
        <f>SUM(E170:E181)</f>
        <v>64.99799999999999</v>
      </c>
      <c r="G182" s="189" t="s">
        <v>44</v>
      </c>
      <c r="H182" s="190"/>
      <c r="I182" s="49">
        <f>SUM(I170:I181)</f>
        <v>405.6</v>
      </c>
      <c r="J182" s="49">
        <f>SUM(J170:J181)</f>
        <v>60.83999999999999</v>
      </c>
      <c r="K182" s="49">
        <f>SUM(K170:K181)</f>
        <v>466.44</v>
      </c>
      <c r="M182" s="189" t="s">
        <v>44</v>
      </c>
      <c r="N182" s="190"/>
      <c r="O182" s="49">
        <f>SUM(O170:O181)</f>
        <v>777</v>
      </c>
      <c r="P182" s="60">
        <f>SUM(P170:P181)</f>
        <v>116.55000000000001</v>
      </c>
      <c r="Q182" s="49">
        <f>SUM(Q170:Q181)</f>
        <v>893.55</v>
      </c>
      <c r="S182" s="189" t="s">
        <v>44</v>
      </c>
      <c r="T182" s="190"/>
      <c r="U182" s="49">
        <f>SUM(U170:U181)</f>
        <v>600</v>
      </c>
      <c r="V182" s="49">
        <f>SUM(V170:V181)</f>
        <v>90</v>
      </c>
      <c r="W182" s="49">
        <f>SUM(W170:W181)</f>
        <v>690</v>
      </c>
      <c r="Y182" s="189" t="s">
        <v>44</v>
      </c>
      <c r="Z182" s="190"/>
      <c r="AA182" s="49">
        <f>SUM(AA170:AA181)</f>
        <v>146.51</v>
      </c>
      <c r="AB182" s="60">
        <f>SUM(AB170:AB181)</f>
        <v>10.221</v>
      </c>
      <c r="AC182" s="60">
        <f>SUM(AC170:AC181)</f>
        <v>156.731</v>
      </c>
      <c r="AE182" s="189" t="s">
        <v>44</v>
      </c>
      <c r="AF182" s="190"/>
      <c r="AG182" s="49">
        <f>SUM(AG170:AG181)</f>
        <v>117.5</v>
      </c>
      <c r="AH182" s="49">
        <f>SUM(AH170:AH181)</f>
        <v>17.625</v>
      </c>
      <c r="AI182" s="49">
        <f>SUM(AI170:AI181)</f>
        <v>135.125</v>
      </c>
      <c r="AK182" s="189" t="s">
        <v>44</v>
      </c>
      <c r="AL182" s="190"/>
      <c r="AM182" s="49">
        <f>SUM(AM170:AM181)</f>
        <v>0</v>
      </c>
      <c r="AN182" s="49" t="e">
        <f>SUM(AN170:AN181)</f>
        <v>#VALUE!</v>
      </c>
      <c r="AO182" s="49" t="e">
        <f>SUM(AO170:AO181)</f>
        <v>#VALUE!</v>
      </c>
    </row>
    <row r="183" spans="1:40" ht="78.75" customHeight="1" thickBot="1" thickTop="1">
      <c r="A183" s="191" t="s">
        <v>77</v>
      </c>
      <c r="B183" s="192"/>
      <c r="C183" s="192"/>
      <c r="D183" s="193"/>
      <c r="G183" s="191" t="s">
        <v>77</v>
      </c>
      <c r="H183" s="192"/>
      <c r="I183" s="192"/>
      <c r="J183" s="193"/>
      <c r="M183" s="191" t="s">
        <v>77</v>
      </c>
      <c r="N183" s="192"/>
      <c r="O183" s="192"/>
      <c r="P183" s="193"/>
      <c r="S183" s="191" t="s">
        <v>77</v>
      </c>
      <c r="T183" s="192"/>
      <c r="U183" s="192"/>
      <c r="V183" s="193"/>
      <c r="Y183" s="191" t="s">
        <v>77</v>
      </c>
      <c r="Z183" s="192"/>
      <c r="AA183" s="192"/>
      <c r="AB183" s="193"/>
      <c r="AE183" s="191" t="s">
        <v>77</v>
      </c>
      <c r="AF183" s="192"/>
      <c r="AG183" s="192"/>
      <c r="AH183" s="193"/>
      <c r="AK183" s="191" t="s">
        <v>77</v>
      </c>
      <c r="AL183" s="192"/>
      <c r="AM183" s="192"/>
      <c r="AN183" s="193"/>
    </row>
    <row r="184" spans="1:40" ht="19.5" thickBot="1" thickTop="1">
      <c r="A184" s="165" t="s">
        <v>54</v>
      </c>
      <c r="B184" s="166"/>
      <c r="C184" s="166"/>
      <c r="D184" s="167"/>
      <c r="G184" s="165" t="s">
        <v>54</v>
      </c>
      <c r="H184" s="166"/>
      <c r="I184" s="166"/>
      <c r="J184" s="167"/>
      <c r="M184" s="165" t="s">
        <v>54</v>
      </c>
      <c r="N184" s="166"/>
      <c r="O184" s="166"/>
      <c r="P184" s="167"/>
      <c r="S184" s="165" t="s">
        <v>54</v>
      </c>
      <c r="T184" s="166"/>
      <c r="U184" s="166"/>
      <c r="V184" s="167"/>
      <c r="Y184" s="165" t="s">
        <v>54</v>
      </c>
      <c r="Z184" s="166"/>
      <c r="AA184" s="166"/>
      <c r="AB184" s="167"/>
      <c r="AE184" s="165" t="s">
        <v>54</v>
      </c>
      <c r="AF184" s="166"/>
      <c r="AG184" s="166"/>
      <c r="AH184" s="167"/>
      <c r="AK184" s="165" t="s">
        <v>54</v>
      </c>
      <c r="AL184" s="166"/>
      <c r="AM184" s="166"/>
      <c r="AN184" s="167"/>
    </row>
    <row r="185" spans="1:40" ht="73.5" thickBot="1" thickTop="1">
      <c r="A185" s="37" t="s">
        <v>31</v>
      </c>
      <c r="B185" s="44" t="s">
        <v>46</v>
      </c>
      <c r="C185" s="44" t="s">
        <v>33</v>
      </c>
      <c r="D185" s="45" t="s">
        <v>47</v>
      </c>
      <c r="G185" s="37" t="s">
        <v>31</v>
      </c>
      <c r="H185" s="44" t="s">
        <v>46</v>
      </c>
      <c r="I185" s="44" t="s">
        <v>33</v>
      </c>
      <c r="J185" s="45" t="s">
        <v>47</v>
      </c>
      <c r="M185" s="37" t="s">
        <v>31</v>
      </c>
      <c r="N185" s="32" t="s">
        <v>46</v>
      </c>
      <c r="O185" s="44" t="s">
        <v>33</v>
      </c>
      <c r="P185" s="45" t="s">
        <v>47</v>
      </c>
      <c r="S185" s="37" t="s">
        <v>31</v>
      </c>
      <c r="T185" s="32" t="s">
        <v>46</v>
      </c>
      <c r="U185" s="44" t="s">
        <v>33</v>
      </c>
      <c r="V185" s="45" t="s">
        <v>47</v>
      </c>
      <c r="Y185" s="37" t="s">
        <v>31</v>
      </c>
      <c r="Z185" s="32" t="s">
        <v>46</v>
      </c>
      <c r="AA185" s="44" t="s">
        <v>33</v>
      </c>
      <c r="AB185" s="45" t="s">
        <v>47</v>
      </c>
      <c r="AE185" s="37" t="s">
        <v>31</v>
      </c>
      <c r="AF185" s="32" t="s">
        <v>46</v>
      </c>
      <c r="AG185" s="44" t="s">
        <v>33</v>
      </c>
      <c r="AH185" s="45" t="s">
        <v>47</v>
      </c>
      <c r="AK185" s="37" t="s">
        <v>31</v>
      </c>
      <c r="AL185" s="32" t="s">
        <v>46</v>
      </c>
      <c r="AM185" s="44" t="s">
        <v>33</v>
      </c>
      <c r="AN185" s="45" t="s">
        <v>47</v>
      </c>
    </row>
    <row r="186" spans="1:40" s="43" customFormat="1" ht="30" thickBot="1" thickTop="1">
      <c r="A186" s="53" t="s">
        <v>55</v>
      </c>
      <c r="B186" s="46">
        <v>0</v>
      </c>
      <c r="C186" s="46">
        <f>PRODUCT(B186*0.15)</f>
        <v>0</v>
      </c>
      <c r="D186" s="47">
        <f>SUM(B186:C186)</f>
        <v>0</v>
      </c>
      <c r="G186" s="53" t="s">
        <v>55</v>
      </c>
      <c r="H186" s="46">
        <v>104</v>
      </c>
      <c r="I186" s="46">
        <f>PRODUCT(H186*0.15)</f>
        <v>15.6</v>
      </c>
      <c r="J186" s="47">
        <f>SUM(H186:I186)</f>
        <v>119.6</v>
      </c>
      <c r="M186" s="53" t="s">
        <v>55</v>
      </c>
      <c r="N186" s="46">
        <v>52.5</v>
      </c>
      <c r="O186" s="46">
        <f>PRODUCT(N186*0.15)</f>
        <v>7.875</v>
      </c>
      <c r="P186" s="47">
        <f>SUM(N186:O186)</f>
        <v>60.375</v>
      </c>
      <c r="S186" s="53" t="s">
        <v>55</v>
      </c>
      <c r="T186" s="46">
        <v>200</v>
      </c>
      <c r="U186" s="46">
        <f>PRODUCT(T186*0.15)</f>
        <v>30</v>
      </c>
      <c r="V186" s="47">
        <f>SUM(T186:U186)</f>
        <v>230</v>
      </c>
      <c r="Y186" s="53" t="s">
        <v>55</v>
      </c>
      <c r="Z186" s="46">
        <v>0</v>
      </c>
      <c r="AA186" s="46">
        <f>PRODUCT(Z186*0.15)</f>
        <v>0</v>
      </c>
      <c r="AB186" s="47">
        <f>SUM(Z186:AA186)</f>
        <v>0</v>
      </c>
      <c r="AE186" s="53" t="s">
        <v>55</v>
      </c>
      <c r="AF186" s="46">
        <v>399</v>
      </c>
      <c r="AG186" s="46">
        <f>PRODUCT(AF186*0.15)</f>
        <v>59.849999999999994</v>
      </c>
      <c r="AH186" s="47">
        <f>SUM(AF186:AG186)</f>
        <v>458.85</v>
      </c>
      <c r="AK186" s="53" t="s">
        <v>55</v>
      </c>
      <c r="AL186" s="46" t="s">
        <v>37</v>
      </c>
      <c r="AM186" s="46" t="e">
        <f>PRODUCT(AL186*0.15)</f>
        <v>#VALUE!</v>
      </c>
      <c r="AN186" s="47" t="e">
        <f>SUM(AL186:AM186)</f>
        <v>#VALUE!</v>
      </c>
    </row>
    <row r="187" spans="1:40" s="43" customFormat="1" ht="15" thickBot="1">
      <c r="A187" s="53" t="s">
        <v>56</v>
      </c>
      <c r="B187" s="46">
        <v>78.26</v>
      </c>
      <c r="C187" s="46">
        <f>PRODUCT(B187*0.15)</f>
        <v>11.739</v>
      </c>
      <c r="D187" s="47">
        <f>SUM(B187:C187)</f>
        <v>89.99900000000001</v>
      </c>
      <c r="G187" s="53" t="s">
        <v>56</v>
      </c>
      <c r="H187" s="46" t="s">
        <v>89</v>
      </c>
      <c r="I187" s="46"/>
      <c r="J187" s="47"/>
      <c r="M187" s="53" t="s">
        <v>56</v>
      </c>
      <c r="N187" s="46">
        <v>0</v>
      </c>
      <c r="O187" s="46">
        <f>PRODUCT(N187*0.15)</f>
        <v>0</v>
      </c>
      <c r="P187" s="47">
        <f>SUM(N187:O187)</f>
        <v>0</v>
      </c>
      <c r="S187" s="53" t="s">
        <v>56</v>
      </c>
      <c r="T187" s="46">
        <v>50</v>
      </c>
      <c r="U187" s="46">
        <f>PRODUCT(T187*0.15)</f>
        <v>7.5</v>
      </c>
      <c r="V187" s="47">
        <f>SUM(T187:U187)</f>
        <v>57.5</v>
      </c>
      <c r="Y187" s="53" t="s">
        <v>56</v>
      </c>
      <c r="Z187" s="46">
        <v>0</v>
      </c>
      <c r="AA187" s="46">
        <f>PRODUCT(Z187*0.15)</f>
        <v>0</v>
      </c>
      <c r="AB187" s="47">
        <f>SUM(Z187:AA187)</f>
        <v>0</v>
      </c>
      <c r="AE187" s="53" t="s">
        <v>56</v>
      </c>
      <c r="AF187" s="46">
        <v>0</v>
      </c>
      <c r="AG187" s="46">
        <f>PRODUCT(AF187*0.15)</f>
        <v>0</v>
      </c>
      <c r="AH187" s="47">
        <f>SUM(AF187:AG187)</f>
        <v>0</v>
      </c>
      <c r="AK187" s="53" t="s">
        <v>56</v>
      </c>
      <c r="AL187" s="46" t="s">
        <v>37</v>
      </c>
      <c r="AM187" s="46" t="e">
        <f>PRODUCT(AL187*0.15)</f>
        <v>#VALUE!</v>
      </c>
      <c r="AN187" s="47" t="e">
        <f>SUM(AL187:AM187)</f>
        <v>#VALUE!</v>
      </c>
    </row>
    <row r="188" spans="1:40" s="43" customFormat="1" ht="15" thickBot="1">
      <c r="A188" s="53" t="s">
        <v>57</v>
      </c>
      <c r="B188" s="46">
        <v>0</v>
      </c>
      <c r="C188" s="46">
        <f>PRODUCT(B188*0.15)</f>
        <v>0</v>
      </c>
      <c r="D188" s="47">
        <f>SUM(B188:C188)</f>
        <v>0</v>
      </c>
      <c r="G188" s="53" t="s">
        <v>57</v>
      </c>
      <c r="H188" s="46">
        <v>0</v>
      </c>
      <c r="I188" s="46">
        <f>PRODUCT(H188*0.15)</f>
        <v>0</v>
      </c>
      <c r="J188" s="47">
        <f>SUM(H188:I188)</f>
        <v>0</v>
      </c>
      <c r="M188" s="53" t="s">
        <v>57</v>
      </c>
      <c r="N188" s="46">
        <v>0</v>
      </c>
      <c r="O188" s="46">
        <f>PRODUCT(N188*0.15)</f>
        <v>0</v>
      </c>
      <c r="P188" s="47">
        <f>SUM(N188:O188)</f>
        <v>0</v>
      </c>
      <c r="S188" s="53" t="s">
        <v>57</v>
      </c>
      <c r="T188" s="46">
        <v>0</v>
      </c>
      <c r="U188" s="46">
        <f>PRODUCT(T188*0.15)</f>
        <v>0</v>
      </c>
      <c r="V188" s="47">
        <f>SUM(T188:U188)</f>
        <v>0</v>
      </c>
      <c r="Y188" s="53" t="s">
        <v>57</v>
      </c>
      <c r="Z188" s="46">
        <v>0</v>
      </c>
      <c r="AA188" s="46">
        <f>PRODUCT(Z188*0.15)</f>
        <v>0</v>
      </c>
      <c r="AB188" s="47">
        <f>SUM(Z188:AA188)</f>
        <v>0</v>
      </c>
      <c r="AE188" s="53" t="s">
        <v>57</v>
      </c>
      <c r="AF188" s="46">
        <v>0</v>
      </c>
      <c r="AG188" s="46">
        <f>PRODUCT(AF188*0.15)</f>
        <v>0</v>
      </c>
      <c r="AH188" s="47">
        <f>SUM(AF188:AG188)</f>
        <v>0</v>
      </c>
      <c r="AK188" s="53" t="s">
        <v>57</v>
      </c>
      <c r="AL188" s="46" t="s">
        <v>37</v>
      </c>
      <c r="AM188" s="46" t="e">
        <f>PRODUCT(AL188*0.15)</f>
        <v>#VALUE!</v>
      </c>
      <c r="AN188" s="47" t="e">
        <f>SUM(AL188:AM188)</f>
        <v>#VALUE!</v>
      </c>
    </row>
    <row r="189" spans="1:40" s="43" customFormat="1" ht="15" thickBot="1">
      <c r="A189" s="54" t="s">
        <v>58</v>
      </c>
      <c r="B189" s="48">
        <v>0</v>
      </c>
      <c r="C189" s="46">
        <f>PRODUCT(B189*0.15)</f>
        <v>0</v>
      </c>
      <c r="D189" s="47">
        <f>SUM(B189:C189)</f>
        <v>0</v>
      </c>
      <c r="G189" s="54" t="s">
        <v>58</v>
      </c>
      <c r="H189" s="48">
        <v>0</v>
      </c>
      <c r="I189" s="46">
        <f>PRODUCT(H189*0.15)</f>
        <v>0</v>
      </c>
      <c r="J189" s="47">
        <f>SUM(H189:I189)</f>
        <v>0</v>
      </c>
      <c r="M189" s="54" t="s">
        <v>58</v>
      </c>
      <c r="N189" s="48">
        <v>0</v>
      </c>
      <c r="O189" s="46">
        <f>PRODUCT(N189*0.15)</f>
        <v>0</v>
      </c>
      <c r="P189" s="47">
        <f>SUM(N189:O189)</f>
        <v>0</v>
      </c>
      <c r="S189" s="54" t="s">
        <v>58</v>
      </c>
      <c r="T189" s="48">
        <v>150</v>
      </c>
      <c r="U189" s="46">
        <f>PRODUCT(T189*0.15)</f>
        <v>22.5</v>
      </c>
      <c r="V189" s="47">
        <f>SUM(T189:U189)</f>
        <v>172.5</v>
      </c>
      <c r="Y189" s="54" t="s">
        <v>58</v>
      </c>
      <c r="Z189" s="46">
        <v>0</v>
      </c>
      <c r="AA189" s="46">
        <f>PRODUCT(Z189*0.15)</f>
        <v>0</v>
      </c>
      <c r="AB189" s="47">
        <f>SUM(Z189:AA189)</f>
        <v>0</v>
      </c>
      <c r="AE189" s="54" t="s">
        <v>58</v>
      </c>
      <c r="AF189" s="48">
        <v>0</v>
      </c>
      <c r="AG189" s="46">
        <f>PRODUCT(AF189*0.15)</f>
        <v>0</v>
      </c>
      <c r="AH189" s="47">
        <f>SUM(AF189:AG189)</f>
        <v>0</v>
      </c>
      <c r="AK189" s="54" t="s">
        <v>58</v>
      </c>
      <c r="AL189" s="48" t="s">
        <v>37</v>
      </c>
      <c r="AM189" s="46" t="e">
        <f>PRODUCT(AL189*0.15)</f>
        <v>#VALUE!</v>
      </c>
      <c r="AN189" s="47" t="e">
        <f>SUM(AL189:AM189)</f>
        <v>#VALUE!</v>
      </c>
    </row>
    <row r="190" spans="1:40" s="43" customFormat="1" ht="16.5" thickBot="1" thickTop="1">
      <c r="A190" s="55" t="s">
        <v>44</v>
      </c>
      <c r="B190" s="49">
        <f>SUM(B178:B189)</f>
        <v>78.26</v>
      </c>
      <c r="C190" s="49">
        <f>SUM(C185:C189)</f>
        <v>11.739</v>
      </c>
      <c r="D190" s="49">
        <f>SUM(D186:D189)</f>
        <v>89.99900000000001</v>
      </c>
      <c r="G190" s="55" t="s">
        <v>44</v>
      </c>
      <c r="H190" s="49">
        <f>SUM(H186:H189)</f>
        <v>104</v>
      </c>
      <c r="I190" s="49">
        <f>SUM(I186:I189)</f>
        <v>15.6</v>
      </c>
      <c r="J190" s="49">
        <f>SUM(J186:J189)</f>
        <v>119.6</v>
      </c>
      <c r="M190" s="55" t="s">
        <v>44</v>
      </c>
      <c r="N190" s="49">
        <f>SUM(N186:N189)</f>
        <v>52.5</v>
      </c>
      <c r="O190" s="49">
        <f>SUM(O186:O189)</f>
        <v>7.875</v>
      </c>
      <c r="P190" s="49">
        <f>SUM(P186:P189)</f>
        <v>60.375</v>
      </c>
      <c r="S190" s="55" t="s">
        <v>44</v>
      </c>
      <c r="T190" s="49">
        <f>SUM(T186:T189)</f>
        <v>400</v>
      </c>
      <c r="U190" s="49">
        <f>SUM(U186:U189)</f>
        <v>60</v>
      </c>
      <c r="V190" s="49">
        <f>SUM(V186:V189)</f>
        <v>460</v>
      </c>
      <c r="Y190" s="55" t="s">
        <v>44</v>
      </c>
      <c r="Z190" s="49">
        <f>SUM(Z186:Z189)</f>
        <v>0</v>
      </c>
      <c r="AA190" s="49">
        <f>SUM(AA186:AA189)</f>
        <v>0</v>
      </c>
      <c r="AB190" s="49">
        <f>SUM(AB186:AB189)</f>
        <v>0</v>
      </c>
      <c r="AE190" s="55" t="s">
        <v>44</v>
      </c>
      <c r="AF190" s="49">
        <f>SUM(AF186:AF189)</f>
        <v>399</v>
      </c>
      <c r="AG190" s="49">
        <f>SUM(AG186:AG189)</f>
        <v>59.849999999999994</v>
      </c>
      <c r="AH190" s="49">
        <f>SUM(AH186:AH189)</f>
        <v>458.85</v>
      </c>
      <c r="AK190" s="55" t="s">
        <v>44</v>
      </c>
      <c r="AL190" s="49">
        <f>SUM(AL186:AL189)</f>
        <v>0</v>
      </c>
      <c r="AM190" s="49" t="e">
        <f>SUM(AM186:AM189)</f>
        <v>#VALUE!</v>
      </c>
      <c r="AN190" s="49" t="e">
        <f>SUM(AN186:AN189)</f>
        <v>#VALUE!</v>
      </c>
    </row>
    <row r="191" spans="1:40" ht="18.75" thickBot="1">
      <c r="A191" s="194" t="s">
        <v>59</v>
      </c>
      <c r="B191" s="195"/>
      <c r="C191" s="195"/>
      <c r="D191" s="196"/>
      <c r="G191" s="194" t="s">
        <v>59</v>
      </c>
      <c r="H191" s="195"/>
      <c r="I191" s="195"/>
      <c r="J191" s="196"/>
      <c r="M191" s="201" t="s">
        <v>59</v>
      </c>
      <c r="N191" s="202"/>
      <c r="O191" s="202"/>
      <c r="P191" s="203"/>
      <c r="S191" s="194" t="s">
        <v>59</v>
      </c>
      <c r="T191" s="195"/>
      <c r="U191" s="195"/>
      <c r="V191" s="196"/>
      <c r="Y191" s="194" t="s">
        <v>59</v>
      </c>
      <c r="Z191" s="195"/>
      <c r="AA191" s="195"/>
      <c r="AB191" s="196"/>
      <c r="AE191" s="194" t="s">
        <v>59</v>
      </c>
      <c r="AF191" s="195"/>
      <c r="AG191" s="195"/>
      <c r="AH191" s="196"/>
      <c r="AK191" s="194" t="s">
        <v>59</v>
      </c>
      <c r="AL191" s="195"/>
      <c r="AM191" s="195"/>
      <c r="AN191" s="196"/>
    </row>
    <row r="192" spans="1:40" ht="72.75" thickBot="1">
      <c r="A192" s="37" t="s">
        <v>31</v>
      </c>
      <c r="B192" s="44" t="s">
        <v>46</v>
      </c>
      <c r="C192" s="44" t="s">
        <v>33</v>
      </c>
      <c r="D192" s="45" t="s">
        <v>47</v>
      </c>
      <c r="G192" s="37" t="s">
        <v>31</v>
      </c>
      <c r="H192" s="44" t="s">
        <v>46</v>
      </c>
      <c r="I192" s="44" t="s">
        <v>33</v>
      </c>
      <c r="J192" s="45" t="s">
        <v>47</v>
      </c>
      <c r="M192" s="56" t="s">
        <v>31</v>
      </c>
      <c r="N192" s="44" t="s">
        <v>46</v>
      </c>
      <c r="O192" s="44" t="s">
        <v>33</v>
      </c>
      <c r="P192" s="45" t="s">
        <v>47</v>
      </c>
      <c r="S192" s="37" t="s">
        <v>31</v>
      </c>
      <c r="T192" s="32" t="s">
        <v>46</v>
      </c>
      <c r="U192" s="44" t="s">
        <v>33</v>
      </c>
      <c r="V192" s="45" t="s">
        <v>47</v>
      </c>
      <c r="Y192" s="37" t="s">
        <v>31</v>
      </c>
      <c r="Z192" s="32" t="s">
        <v>46</v>
      </c>
      <c r="AA192" s="44" t="s">
        <v>33</v>
      </c>
      <c r="AB192" s="45" t="s">
        <v>47</v>
      </c>
      <c r="AE192" s="37" t="s">
        <v>31</v>
      </c>
      <c r="AF192" s="32" t="s">
        <v>46</v>
      </c>
      <c r="AG192" s="44" t="s">
        <v>33</v>
      </c>
      <c r="AH192" s="45" t="s">
        <v>47</v>
      </c>
      <c r="AK192" s="37" t="s">
        <v>31</v>
      </c>
      <c r="AL192" s="32" t="s">
        <v>46</v>
      </c>
      <c r="AM192" s="44" t="s">
        <v>33</v>
      </c>
      <c r="AN192" s="45" t="s">
        <v>47</v>
      </c>
    </row>
    <row r="193" spans="1:40" s="43" customFormat="1" ht="44.25" thickBot="1" thickTop="1">
      <c r="A193" s="54" t="s">
        <v>60</v>
      </c>
      <c r="B193" s="49">
        <v>13.04</v>
      </c>
      <c r="C193" s="46">
        <f>PRODUCT(B193*0.15)</f>
        <v>1.9559999999999997</v>
      </c>
      <c r="D193" s="47">
        <f>SUM(B193:C193)</f>
        <v>14.995999999999999</v>
      </c>
      <c r="G193" s="54" t="s">
        <v>60</v>
      </c>
      <c r="H193" s="48">
        <v>46.8</v>
      </c>
      <c r="I193" s="46">
        <f>PRODUCT(H193*0.15)</f>
        <v>7.02</v>
      </c>
      <c r="J193" s="47">
        <f>SUM(H193:I193)</f>
        <v>53.81999999999999</v>
      </c>
      <c r="M193" s="54" t="s">
        <v>60</v>
      </c>
      <c r="N193" s="48">
        <v>52.5</v>
      </c>
      <c r="O193" s="46">
        <f>PRODUCT(N193*0.15)</f>
        <v>7.875</v>
      </c>
      <c r="P193" s="47">
        <f>SUM(N193:O193)</f>
        <v>60.375</v>
      </c>
      <c r="S193" s="54" t="s">
        <v>60</v>
      </c>
      <c r="T193" s="48">
        <v>50</v>
      </c>
      <c r="U193" s="46">
        <f>PRODUCT(T193*0.15)</f>
        <v>7.5</v>
      </c>
      <c r="V193" s="47">
        <f>SUM(T193:U193)</f>
        <v>57.5</v>
      </c>
      <c r="Y193" s="54" t="s">
        <v>60</v>
      </c>
      <c r="Z193" s="49">
        <v>0</v>
      </c>
      <c r="AA193" s="46">
        <f>PRODUCT(Z193*0.15)</f>
        <v>0</v>
      </c>
      <c r="AB193" s="47">
        <f>SUM(Z193:AA193)</f>
        <v>0</v>
      </c>
      <c r="AE193" s="54" t="s">
        <v>60</v>
      </c>
      <c r="AF193" s="49">
        <v>0</v>
      </c>
      <c r="AG193" s="46">
        <f>PRODUCT(AF193*0.15)</f>
        <v>0</v>
      </c>
      <c r="AH193" s="47">
        <f>SUM(AF193:AG193)</f>
        <v>0</v>
      </c>
      <c r="AK193" s="54" t="s">
        <v>60</v>
      </c>
      <c r="AL193" s="49" t="s">
        <v>37</v>
      </c>
      <c r="AM193" s="46" t="e">
        <f>PRODUCT(AL193*0.15)</f>
        <v>#VALUE!</v>
      </c>
      <c r="AN193" s="47" t="e">
        <f>SUM(AL193:AM193)</f>
        <v>#VALUE!</v>
      </c>
    </row>
    <row r="194" spans="1:40" ht="78.75" customHeight="1" thickBot="1" thickTop="1">
      <c r="A194" s="176" t="s">
        <v>77</v>
      </c>
      <c r="B194" s="177"/>
      <c r="C194" s="177"/>
      <c r="D194" s="178"/>
      <c r="G194" s="176" t="s">
        <v>77</v>
      </c>
      <c r="H194" s="177"/>
      <c r="I194" s="177"/>
      <c r="J194" s="178"/>
      <c r="M194" s="176" t="s">
        <v>77</v>
      </c>
      <c r="N194" s="177"/>
      <c r="O194" s="177"/>
      <c r="P194" s="178"/>
      <c r="S194" s="176" t="s">
        <v>77</v>
      </c>
      <c r="T194" s="177"/>
      <c r="U194" s="177"/>
      <c r="V194" s="178"/>
      <c r="Y194" s="176" t="s">
        <v>77</v>
      </c>
      <c r="Z194" s="177"/>
      <c r="AA194" s="177"/>
      <c r="AB194" s="178"/>
      <c r="AE194" s="176" t="s">
        <v>77</v>
      </c>
      <c r="AF194" s="177"/>
      <c r="AG194" s="177"/>
      <c r="AH194" s="178"/>
      <c r="AK194" s="176" t="s">
        <v>77</v>
      </c>
      <c r="AL194" s="177"/>
      <c r="AM194" s="177"/>
      <c r="AN194" s="178"/>
    </row>
    <row r="195" spans="1:40" ht="36" customHeight="1" thickBot="1" thickTop="1">
      <c r="A195" s="165" t="s">
        <v>61</v>
      </c>
      <c r="B195" s="166"/>
      <c r="C195" s="166"/>
      <c r="D195" s="167"/>
      <c r="G195" s="165" t="s">
        <v>61</v>
      </c>
      <c r="H195" s="166"/>
      <c r="I195" s="166"/>
      <c r="J195" s="167"/>
      <c r="M195" s="165" t="s">
        <v>61</v>
      </c>
      <c r="N195" s="166"/>
      <c r="O195" s="166"/>
      <c r="P195" s="167"/>
      <c r="S195" s="165" t="s">
        <v>61</v>
      </c>
      <c r="T195" s="166"/>
      <c r="U195" s="166"/>
      <c r="V195" s="167"/>
      <c r="Y195" s="165" t="s">
        <v>61</v>
      </c>
      <c r="Z195" s="166"/>
      <c r="AA195" s="166"/>
      <c r="AB195" s="167"/>
      <c r="AE195" s="165" t="s">
        <v>61</v>
      </c>
      <c r="AF195" s="166"/>
      <c r="AG195" s="166"/>
      <c r="AH195" s="167"/>
      <c r="AK195" s="165" t="s">
        <v>61</v>
      </c>
      <c r="AL195" s="166"/>
      <c r="AM195" s="166"/>
      <c r="AN195" s="167"/>
    </row>
    <row r="196" spans="1:40" ht="37.5" thickBot="1" thickTop="1">
      <c r="A196" s="37" t="s">
        <v>31</v>
      </c>
      <c r="B196" s="44" t="s">
        <v>62</v>
      </c>
      <c r="C196" s="44" t="s">
        <v>62</v>
      </c>
      <c r="D196" s="45" t="s">
        <v>62</v>
      </c>
      <c r="G196" s="37" t="s">
        <v>31</v>
      </c>
      <c r="H196" s="44" t="s">
        <v>62</v>
      </c>
      <c r="I196" s="44" t="s">
        <v>62</v>
      </c>
      <c r="J196" s="45" t="s">
        <v>62</v>
      </c>
      <c r="M196" s="37" t="s">
        <v>31</v>
      </c>
      <c r="N196" s="32" t="s">
        <v>62</v>
      </c>
      <c r="O196" s="44" t="s">
        <v>62</v>
      </c>
      <c r="P196" s="45" t="s">
        <v>62</v>
      </c>
      <c r="Q196" s="63" t="s">
        <v>5</v>
      </c>
      <c r="S196" s="37" t="s">
        <v>31</v>
      </c>
      <c r="T196" s="32" t="s">
        <v>62</v>
      </c>
      <c r="U196" s="44" t="s">
        <v>62</v>
      </c>
      <c r="V196" s="45" t="s">
        <v>62</v>
      </c>
      <c r="Y196" s="37" t="s">
        <v>31</v>
      </c>
      <c r="Z196" s="32" t="s">
        <v>62</v>
      </c>
      <c r="AA196" s="44" t="s">
        <v>62</v>
      </c>
      <c r="AB196" s="45" t="s">
        <v>62</v>
      </c>
      <c r="AE196" s="37" t="s">
        <v>31</v>
      </c>
      <c r="AF196" s="32" t="s">
        <v>62</v>
      </c>
      <c r="AG196" s="44" t="s">
        <v>62</v>
      </c>
      <c r="AH196" s="45" t="s">
        <v>62</v>
      </c>
      <c r="AK196" s="37" t="s">
        <v>31</v>
      </c>
      <c r="AL196" s="32" t="s">
        <v>62</v>
      </c>
      <c r="AM196" s="44" t="s">
        <v>62</v>
      </c>
      <c r="AN196" s="45" t="s">
        <v>62</v>
      </c>
    </row>
    <row r="197" spans="1:40" s="58" customFormat="1" ht="16.5" thickBot="1" thickTop="1">
      <c r="A197" s="57" t="s">
        <v>63</v>
      </c>
      <c r="B197" s="52">
        <v>0.06</v>
      </c>
      <c r="C197" s="52">
        <v>0.06</v>
      </c>
      <c r="D197" s="51">
        <v>0.06</v>
      </c>
      <c r="G197" s="57" t="s">
        <v>63</v>
      </c>
      <c r="H197" s="52">
        <v>0.0509</v>
      </c>
      <c r="I197" s="52">
        <v>0</v>
      </c>
      <c r="J197" s="51">
        <v>0</v>
      </c>
      <c r="K197" s="43"/>
      <c r="M197" s="57" t="s">
        <v>63</v>
      </c>
      <c r="N197" s="52">
        <v>0.08</v>
      </c>
      <c r="O197" s="52">
        <v>0.08</v>
      </c>
      <c r="P197" s="52">
        <v>0.08</v>
      </c>
      <c r="S197" s="57" t="s">
        <v>63</v>
      </c>
      <c r="T197" s="52">
        <v>0.05</v>
      </c>
      <c r="U197" s="52">
        <v>0.05</v>
      </c>
      <c r="V197" s="51">
        <v>0.05</v>
      </c>
      <c r="Y197" s="57" t="s">
        <v>63</v>
      </c>
      <c r="Z197" s="52" t="s">
        <v>64</v>
      </c>
      <c r="AA197" s="52" t="s">
        <v>64</v>
      </c>
      <c r="AB197" s="51">
        <v>0.0836</v>
      </c>
      <c r="AE197" s="57" t="s">
        <v>63</v>
      </c>
      <c r="AF197" s="52">
        <v>0.1</v>
      </c>
      <c r="AG197" s="52" t="s">
        <v>64</v>
      </c>
      <c r="AH197" s="51">
        <v>0.1</v>
      </c>
      <c r="AK197" s="57" t="s">
        <v>63</v>
      </c>
      <c r="AL197" s="52" t="s">
        <v>64</v>
      </c>
      <c r="AM197" s="52" t="s">
        <v>64</v>
      </c>
      <c r="AN197" s="51" t="s">
        <v>64</v>
      </c>
    </row>
    <row r="198" spans="1:41" ht="78.75" customHeight="1" thickBot="1" thickTop="1">
      <c r="A198" s="179" t="s">
        <v>78</v>
      </c>
      <c r="B198" s="180"/>
      <c r="C198" s="180"/>
      <c r="D198" s="180"/>
      <c r="E198" s="181"/>
      <c r="G198" s="179" t="s">
        <v>78</v>
      </c>
      <c r="H198" s="180"/>
      <c r="I198" s="180"/>
      <c r="J198" s="180"/>
      <c r="K198" s="181"/>
      <c r="M198" s="179" t="s">
        <v>78</v>
      </c>
      <c r="N198" s="180"/>
      <c r="O198" s="180"/>
      <c r="P198" s="180"/>
      <c r="Q198" s="181"/>
      <c r="S198" s="179" t="s">
        <v>78</v>
      </c>
      <c r="T198" s="180"/>
      <c r="U198" s="180"/>
      <c r="V198" s="180"/>
      <c r="W198" s="181"/>
      <c r="Y198" s="179" t="s">
        <v>78</v>
      </c>
      <c r="Z198" s="180"/>
      <c r="AA198" s="180"/>
      <c r="AB198" s="180"/>
      <c r="AC198" s="181"/>
      <c r="AE198" s="179" t="s">
        <v>78</v>
      </c>
      <c r="AF198" s="180"/>
      <c r="AG198" s="180"/>
      <c r="AH198" s="180"/>
      <c r="AI198" s="181"/>
      <c r="AK198" s="179" t="s">
        <v>78</v>
      </c>
      <c r="AL198" s="180"/>
      <c r="AM198" s="180"/>
      <c r="AN198" s="180"/>
      <c r="AO198" s="181"/>
    </row>
    <row r="199" spans="1:41" ht="54" customHeight="1" thickBot="1" thickTop="1">
      <c r="A199" s="165" t="s">
        <v>66</v>
      </c>
      <c r="B199" s="166"/>
      <c r="C199" s="166"/>
      <c r="D199" s="166"/>
      <c r="E199" s="167"/>
      <c r="G199" s="165" t="s">
        <v>66</v>
      </c>
      <c r="H199" s="166"/>
      <c r="I199" s="166"/>
      <c r="J199" s="166"/>
      <c r="K199" s="167"/>
      <c r="M199" s="165" t="s">
        <v>66</v>
      </c>
      <c r="N199" s="166"/>
      <c r="O199" s="166"/>
      <c r="P199" s="166"/>
      <c r="Q199" s="167"/>
      <c r="S199" s="165" t="s">
        <v>66</v>
      </c>
      <c r="T199" s="166"/>
      <c r="U199" s="166"/>
      <c r="V199" s="166"/>
      <c r="W199" s="167"/>
      <c r="Y199" s="165" t="s">
        <v>66</v>
      </c>
      <c r="Z199" s="166"/>
      <c r="AA199" s="166"/>
      <c r="AB199" s="166"/>
      <c r="AC199" s="167"/>
      <c r="AE199" s="165" t="s">
        <v>66</v>
      </c>
      <c r="AF199" s="166"/>
      <c r="AG199" s="166"/>
      <c r="AH199" s="166"/>
      <c r="AI199" s="167"/>
      <c r="AK199" s="165" t="s">
        <v>66</v>
      </c>
      <c r="AL199" s="166"/>
      <c r="AM199" s="166"/>
      <c r="AN199" s="166"/>
      <c r="AO199" s="167"/>
    </row>
    <row r="200" spans="1:41" ht="91.5" thickBot="1" thickTop="1">
      <c r="A200" s="182" t="s">
        <v>31</v>
      </c>
      <c r="B200" s="183"/>
      <c r="C200" s="44" t="s">
        <v>67</v>
      </c>
      <c r="D200" s="44" t="s">
        <v>33</v>
      </c>
      <c r="E200" s="45" t="s">
        <v>68</v>
      </c>
      <c r="G200" s="182" t="s">
        <v>31</v>
      </c>
      <c r="H200" s="183"/>
      <c r="I200" s="44" t="s">
        <v>67</v>
      </c>
      <c r="J200" s="44" t="s">
        <v>33</v>
      </c>
      <c r="K200" s="45" t="s">
        <v>68</v>
      </c>
      <c r="M200" s="182" t="s">
        <v>31</v>
      </c>
      <c r="N200" s="183"/>
      <c r="O200" s="44" t="s">
        <v>67</v>
      </c>
      <c r="P200" s="44" t="s">
        <v>33</v>
      </c>
      <c r="Q200" s="45" t="s">
        <v>68</v>
      </c>
      <c r="S200" s="182" t="s">
        <v>31</v>
      </c>
      <c r="T200" s="183"/>
      <c r="U200" s="44" t="s">
        <v>67</v>
      </c>
      <c r="V200" s="44" t="s">
        <v>33</v>
      </c>
      <c r="W200" s="45" t="s">
        <v>68</v>
      </c>
      <c r="Y200" s="182" t="s">
        <v>31</v>
      </c>
      <c r="Z200" s="183"/>
      <c r="AA200" s="44" t="s">
        <v>67</v>
      </c>
      <c r="AB200" s="44" t="s">
        <v>33</v>
      </c>
      <c r="AC200" s="45" t="s">
        <v>68</v>
      </c>
      <c r="AE200" s="182" t="s">
        <v>31</v>
      </c>
      <c r="AF200" s="183"/>
      <c r="AG200" s="44" t="s">
        <v>67</v>
      </c>
      <c r="AH200" s="44" t="s">
        <v>33</v>
      </c>
      <c r="AI200" s="45" t="s">
        <v>68</v>
      </c>
      <c r="AK200" s="182" t="s">
        <v>31</v>
      </c>
      <c r="AL200" s="183"/>
      <c r="AM200" s="44" t="s">
        <v>67</v>
      </c>
      <c r="AN200" s="44" t="s">
        <v>33</v>
      </c>
      <c r="AO200" s="45" t="s">
        <v>68</v>
      </c>
    </row>
    <row r="201" spans="1:42" ht="15.75" thickBot="1" thickTop="1">
      <c r="A201" s="184" t="s">
        <v>69</v>
      </c>
      <c r="B201" s="185"/>
      <c r="C201" s="46">
        <v>173.91</v>
      </c>
      <c r="D201" s="46">
        <f>PRODUCT(C201*0.15)</f>
        <v>26.086499999999997</v>
      </c>
      <c r="E201" s="47">
        <f>SUM(C201:D201)</f>
        <v>199.9965</v>
      </c>
      <c r="G201" s="184" t="s">
        <v>69</v>
      </c>
      <c r="H201" s="185"/>
      <c r="I201" s="46">
        <v>93.6</v>
      </c>
      <c r="J201" s="46">
        <f>PRODUCT(I201*0.15)</f>
        <v>14.04</v>
      </c>
      <c r="K201" s="47">
        <f>SUM(I201:J201)</f>
        <v>107.63999999999999</v>
      </c>
      <c r="M201" s="184" t="s">
        <v>69</v>
      </c>
      <c r="N201" s="185"/>
      <c r="O201" s="46">
        <v>746</v>
      </c>
      <c r="P201" s="59">
        <f>PRODUCT(O201*0.15)</f>
        <v>111.89999999999999</v>
      </c>
      <c r="Q201" s="47">
        <f>SUM(O201:P201)</f>
        <v>857.9</v>
      </c>
      <c r="S201" s="184" t="s">
        <v>69</v>
      </c>
      <c r="T201" s="185"/>
      <c r="U201" s="46">
        <v>200</v>
      </c>
      <c r="V201" s="46">
        <f>PRODUCT(U201*0.15)</f>
        <v>30</v>
      </c>
      <c r="W201" s="47">
        <f>SUM(U201:V201)</f>
        <v>230</v>
      </c>
      <c r="Y201" s="184" t="s">
        <v>69</v>
      </c>
      <c r="Z201" s="185"/>
      <c r="AA201" s="46">
        <v>883.47</v>
      </c>
      <c r="AB201" s="59">
        <v>36.12</v>
      </c>
      <c r="AC201" s="64">
        <f>SUM(AA201:AB201)</f>
        <v>919.59</v>
      </c>
      <c r="AD201" s="65" t="s">
        <v>95</v>
      </c>
      <c r="AE201" s="184" t="s">
        <v>69</v>
      </c>
      <c r="AF201" s="185"/>
      <c r="AG201" s="46">
        <v>2489</v>
      </c>
      <c r="AH201" s="46">
        <f>PRODUCT(AG201*0.15)</f>
        <v>373.34999999999997</v>
      </c>
      <c r="AI201" s="47">
        <f>SUM(AG201:AH201)</f>
        <v>2862.35</v>
      </c>
      <c r="AK201" s="184" t="s">
        <v>69</v>
      </c>
      <c r="AL201" s="185"/>
      <c r="AM201" s="46">
        <v>680</v>
      </c>
      <c r="AN201" s="59">
        <v>14.5</v>
      </c>
      <c r="AO201" s="64">
        <f>SUM(AM201:AN201)</f>
        <v>694.5</v>
      </c>
      <c r="AP201" s="65" t="s">
        <v>95</v>
      </c>
    </row>
    <row r="202" spans="1:42" ht="15" thickBot="1">
      <c r="A202" s="174" t="s">
        <v>70</v>
      </c>
      <c r="B202" s="175"/>
      <c r="C202" s="46">
        <v>56.52</v>
      </c>
      <c r="D202" s="46">
        <f aca="true" t="shared" si="147" ref="D202:D207">PRODUCT(C202*0.15)</f>
        <v>8.478</v>
      </c>
      <c r="E202" s="47">
        <f aca="true" t="shared" si="148" ref="E202:E207">SUM(C202:D202)</f>
        <v>64.998</v>
      </c>
      <c r="G202" s="174" t="s">
        <v>70</v>
      </c>
      <c r="H202" s="175"/>
      <c r="I202" s="46">
        <v>83.2</v>
      </c>
      <c r="J202" s="46">
        <f aca="true" t="shared" si="149" ref="J202:J207">PRODUCT(I202*0.15)</f>
        <v>12.48</v>
      </c>
      <c r="K202" s="47">
        <f aca="true" t="shared" si="150" ref="K202:K207">SUM(I202:J202)</f>
        <v>95.68</v>
      </c>
      <c r="M202" s="174" t="s">
        <v>70</v>
      </c>
      <c r="N202" s="175"/>
      <c r="O202" s="46">
        <v>745.5</v>
      </c>
      <c r="P202" s="59">
        <f aca="true" t="shared" si="151" ref="P202:P207">PRODUCT(O202*0.15)</f>
        <v>111.825</v>
      </c>
      <c r="Q202" s="47">
        <f aca="true" t="shared" si="152" ref="Q202:Q207">SUM(O202:P202)</f>
        <v>857.325</v>
      </c>
      <c r="S202" s="174" t="s">
        <v>70</v>
      </c>
      <c r="T202" s="175"/>
      <c r="U202" s="46">
        <v>120</v>
      </c>
      <c r="V202" s="46">
        <f aca="true" t="shared" si="153" ref="V202:V207">PRODUCT(U202*0.15)</f>
        <v>18</v>
      </c>
      <c r="W202" s="47">
        <f aca="true" t="shared" si="154" ref="W202:W207">SUM(U202:V202)</f>
        <v>138</v>
      </c>
      <c r="Y202" s="174" t="s">
        <v>70</v>
      </c>
      <c r="Z202" s="175"/>
      <c r="AA202" s="46">
        <v>293.04</v>
      </c>
      <c r="AB202" s="59">
        <v>15.22</v>
      </c>
      <c r="AC202" s="64">
        <f aca="true" t="shared" si="155" ref="AC202:AC207">SUM(AA202:AB202)</f>
        <v>308.26000000000005</v>
      </c>
      <c r="AD202" s="65" t="s">
        <v>95</v>
      </c>
      <c r="AE202" s="174" t="s">
        <v>70</v>
      </c>
      <c r="AF202" s="175"/>
      <c r="AG202" s="46">
        <v>853.5</v>
      </c>
      <c r="AH202" s="46">
        <f aca="true" t="shared" si="156" ref="AH202:AH207">PRODUCT(AG202*0.15)</f>
        <v>128.025</v>
      </c>
      <c r="AI202" s="47">
        <f aca="true" t="shared" si="157" ref="AI202:AI207">SUM(AG202:AH202)</f>
        <v>981.525</v>
      </c>
      <c r="AK202" s="174" t="s">
        <v>70</v>
      </c>
      <c r="AL202" s="175"/>
      <c r="AM202" s="46">
        <v>480</v>
      </c>
      <c r="AN202" s="59">
        <v>36</v>
      </c>
      <c r="AO202" s="64">
        <f aca="true" t="shared" si="158" ref="AO202:AO207">SUM(AM202:AN202)</f>
        <v>516</v>
      </c>
      <c r="AP202" s="65" t="s">
        <v>95</v>
      </c>
    </row>
    <row r="203" spans="1:41" ht="28.5" customHeight="1" thickBot="1">
      <c r="A203" s="174" t="s">
        <v>71</v>
      </c>
      <c r="B203" s="175"/>
      <c r="C203" s="46">
        <v>56.52</v>
      </c>
      <c r="D203" s="46">
        <f t="shared" si="147"/>
        <v>8.478</v>
      </c>
      <c r="E203" s="47">
        <f t="shared" si="148"/>
        <v>64.998</v>
      </c>
      <c r="G203" s="174" t="s">
        <v>71</v>
      </c>
      <c r="H203" s="175"/>
      <c r="I203" s="46">
        <v>46.8</v>
      </c>
      <c r="J203" s="46">
        <f t="shared" si="149"/>
        <v>7.02</v>
      </c>
      <c r="K203" s="47">
        <f t="shared" si="150"/>
        <v>53.81999999999999</v>
      </c>
      <c r="M203" s="174" t="s">
        <v>71</v>
      </c>
      <c r="N203" s="175"/>
      <c r="O203" s="46">
        <v>525</v>
      </c>
      <c r="P203" s="46">
        <f t="shared" si="151"/>
        <v>78.75</v>
      </c>
      <c r="Q203" s="47">
        <f t="shared" si="152"/>
        <v>603.75</v>
      </c>
      <c r="S203" s="174" t="s">
        <v>71</v>
      </c>
      <c r="T203" s="175"/>
      <c r="U203" s="46">
        <v>100</v>
      </c>
      <c r="V203" s="46">
        <f t="shared" si="153"/>
        <v>15</v>
      </c>
      <c r="W203" s="47">
        <f t="shared" si="154"/>
        <v>115</v>
      </c>
      <c r="Y203" s="174" t="s">
        <v>71</v>
      </c>
      <c r="Z203" s="175"/>
      <c r="AA203" s="46">
        <v>146.51</v>
      </c>
      <c r="AB203" s="59">
        <v>10.23</v>
      </c>
      <c r="AC203" s="64">
        <f t="shared" si="155"/>
        <v>156.73999999999998</v>
      </c>
      <c r="AD203" s="65" t="s">
        <v>95</v>
      </c>
      <c r="AE203" s="174" t="s">
        <v>71</v>
      </c>
      <c r="AF203" s="175"/>
      <c r="AG203" s="46">
        <v>812</v>
      </c>
      <c r="AH203" s="46">
        <f t="shared" si="156"/>
        <v>121.8</v>
      </c>
      <c r="AI203" s="47">
        <f t="shared" si="157"/>
        <v>933.8</v>
      </c>
      <c r="AK203" s="174" t="s">
        <v>71</v>
      </c>
      <c r="AL203" s="175"/>
      <c r="AM203" s="46">
        <v>180</v>
      </c>
      <c r="AN203" s="46">
        <f>PRODUCT(AM203*0.15)</f>
        <v>27</v>
      </c>
      <c r="AO203" s="47">
        <f t="shared" si="158"/>
        <v>207</v>
      </c>
    </row>
    <row r="204" spans="1:41" ht="42.75" customHeight="1" thickBot="1">
      <c r="A204" s="174" t="s">
        <v>72</v>
      </c>
      <c r="B204" s="175"/>
      <c r="C204" s="46">
        <v>43.48</v>
      </c>
      <c r="D204" s="46">
        <f t="shared" si="147"/>
        <v>6.521999999999999</v>
      </c>
      <c r="E204" s="47">
        <f t="shared" si="148"/>
        <v>50.001999999999995</v>
      </c>
      <c r="G204" s="174" t="s">
        <v>72</v>
      </c>
      <c r="H204" s="175"/>
      <c r="I204" s="46">
        <v>93.6</v>
      </c>
      <c r="J204" s="46">
        <f t="shared" si="149"/>
        <v>14.04</v>
      </c>
      <c r="K204" s="47">
        <f t="shared" si="150"/>
        <v>107.63999999999999</v>
      </c>
      <c r="M204" s="174" t="s">
        <v>72</v>
      </c>
      <c r="N204" s="175"/>
      <c r="O204" s="46">
        <v>136.5</v>
      </c>
      <c r="P204" s="46">
        <f t="shared" si="151"/>
        <v>20.474999999999998</v>
      </c>
      <c r="Q204" s="64">
        <f t="shared" si="152"/>
        <v>156.975</v>
      </c>
      <c r="S204" s="174" t="s">
        <v>72</v>
      </c>
      <c r="T204" s="175"/>
      <c r="U204" s="46">
        <v>250</v>
      </c>
      <c r="V204" s="46">
        <f t="shared" si="153"/>
        <v>37.5</v>
      </c>
      <c r="W204" s="47">
        <f t="shared" si="154"/>
        <v>287.5</v>
      </c>
      <c r="Y204" s="174" t="s">
        <v>72</v>
      </c>
      <c r="Z204" s="175"/>
      <c r="AA204" s="46">
        <v>90.86</v>
      </c>
      <c r="AB204" s="46">
        <f>PRODUCT(AA204*0.15)</f>
        <v>13.629</v>
      </c>
      <c r="AC204" s="47">
        <f t="shared" si="155"/>
        <v>104.489</v>
      </c>
      <c r="AE204" s="174" t="s">
        <v>72</v>
      </c>
      <c r="AF204" s="175"/>
      <c r="AG204" s="46">
        <v>1148</v>
      </c>
      <c r="AH204" s="46">
        <f t="shared" si="156"/>
        <v>172.2</v>
      </c>
      <c r="AI204" s="47">
        <f t="shared" si="157"/>
        <v>1320.2</v>
      </c>
      <c r="AK204" s="174" t="s">
        <v>72</v>
      </c>
      <c r="AL204" s="175"/>
      <c r="AM204" s="46">
        <v>90</v>
      </c>
      <c r="AN204" s="46">
        <f>PRODUCT(AM204*0.15)</f>
        <v>13.5</v>
      </c>
      <c r="AO204" s="47">
        <f t="shared" si="158"/>
        <v>103.5</v>
      </c>
    </row>
    <row r="205" spans="1:41" ht="15" thickBot="1">
      <c r="A205" s="174" t="s">
        <v>73</v>
      </c>
      <c r="B205" s="175"/>
      <c r="C205" s="46">
        <v>56.52</v>
      </c>
      <c r="D205" s="46">
        <f t="shared" si="147"/>
        <v>8.478</v>
      </c>
      <c r="E205" s="47">
        <f t="shared" si="148"/>
        <v>64.998</v>
      </c>
      <c r="G205" s="174" t="s">
        <v>73</v>
      </c>
      <c r="H205" s="175"/>
      <c r="I205" s="46">
        <v>46.8</v>
      </c>
      <c r="J205" s="46">
        <f t="shared" si="149"/>
        <v>7.02</v>
      </c>
      <c r="K205" s="47">
        <f t="shared" si="150"/>
        <v>53.81999999999999</v>
      </c>
      <c r="M205" s="174" t="s">
        <v>73</v>
      </c>
      <c r="N205" s="175"/>
      <c r="O205" s="46">
        <v>777</v>
      </c>
      <c r="P205" s="59">
        <f t="shared" si="151"/>
        <v>116.55</v>
      </c>
      <c r="Q205" s="47">
        <f t="shared" si="152"/>
        <v>893.55</v>
      </c>
      <c r="S205" s="174" t="s">
        <v>73</v>
      </c>
      <c r="T205" s="175"/>
      <c r="U205" s="46">
        <v>100</v>
      </c>
      <c r="V205" s="46">
        <f t="shared" si="153"/>
        <v>15</v>
      </c>
      <c r="W205" s="47">
        <f t="shared" si="154"/>
        <v>115</v>
      </c>
      <c r="Y205" s="174" t="s">
        <v>73</v>
      </c>
      <c r="Z205" s="175"/>
      <c r="AA205" s="46">
        <v>146.51</v>
      </c>
      <c r="AB205" s="59">
        <v>10.23</v>
      </c>
      <c r="AC205" s="64">
        <f t="shared" si="155"/>
        <v>156.73999999999998</v>
      </c>
      <c r="AD205" s="65" t="s">
        <v>95</v>
      </c>
      <c r="AE205" s="174" t="s">
        <v>73</v>
      </c>
      <c r="AF205" s="175"/>
      <c r="AG205" s="46">
        <v>117.5</v>
      </c>
      <c r="AH205" s="46">
        <f t="shared" si="156"/>
        <v>17.625</v>
      </c>
      <c r="AI205" s="47">
        <f t="shared" si="157"/>
        <v>135.125</v>
      </c>
      <c r="AK205" s="174" t="s">
        <v>73</v>
      </c>
      <c r="AL205" s="175"/>
      <c r="AM205" s="46">
        <v>40</v>
      </c>
      <c r="AN205" s="46">
        <f>PRODUCT(AM205*0.15)</f>
        <v>6</v>
      </c>
      <c r="AO205" s="47">
        <f t="shared" si="158"/>
        <v>46</v>
      </c>
    </row>
    <row r="206" spans="1:41" ht="15" thickBot="1">
      <c r="A206" s="174" t="s">
        <v>74</v>
      </c>
      <c r="B206" s="175"/>
      <c r="C206" s="46">
        <v>78.26</v>
      </c>
      <c r="D206" s="46">
        <f t="shared" si="147"/>
        <v>11.739</v>
      </c>
      <c r="E206" s="47">
        <f t="shared" si="148"/>
        <v>89.99900000000001</v>
      </c>
      <c r="G206" s="174" t="s">
        <v>74</v>
      </c>
      <c r="H206" s="175"/>
      <c r="I206" s="46">
        <v>104</v>
      </c>
      <c r="J206" s="46">
        <f t="shared" si="149"/>
        <v>15.6</v>
      </c>
      <c r="K206" s="47">
        <f t="shared" si="150"/>
        <v>119.6</v>
      </c>
      <c r="M206" s="174" t="s">
        <v>74</v>
      </c>
      <c r="N206" s="175"/>
      <c r="O206" s="46">
        <v>52.5</v>
      </c>
      <c r="P206" s="46">
        <f t="shared" si="151"/>
        <v>7.875</v>
      </c>
      <c r="Q206" s="47">
        <f t="shared" si="152"/>
        <v>60.375</v>
      </c>
      <c r="S206" s="174" t="s">
        <v>74</v>
      </c>
      <c r="T206" s="175"/>
      <c r="U206" s="46">
        <v>400</v>
      </c>
      <c r="V206" s="46">
        <f t="shared" si="153"/>
        <v>60</v>
      </c>
      <c r="W206" s="47">
        <f t="shared" si="154"/>
        <v>460</v>
      </c>
      <c r="Y206" s="174" t="s">
        <v>74</v>
      </c>
      <c r="Z206" s="175"/>
      <c r="AA206" s="46">
        <v>0</v>
      </c>
      <c r="AB206" s="46">
        <f>PRODUCT(AA206*0.15)</f>
        <v>0</v>
      </c>
      <c r="AC206" s="47">
        <f t="shared" si="155"/>
        <v>0</v>
      </c>
      <c r="AE206" s="174" t="s">
        <v>74</v>
      </c>
      <c r="AF206" s="175"/>
      <c r="AG206" s="46">
        <v>399</v>
      </c>
      <c r="AH206" s="46">
        <f t="shared" si="156"/>
        <v>59.849999999999994</v>
      </c>
      <c r="AI206" s="47">
        <f t="shared" si="157"/>
        <v>458.85</v>
      </c>
      <c r="AK206" s="174" t="s">
        <v>74</v>
      </c>
      <c r="AL206" s="175"/>
      <c r="AM206" s="46">
        <v>360</v>
      </c>
      <c r="AN206" s="46">
        <f>PRODUCT(AM206*0.15)</f>
        <v>54</v>
      </c>
      <c r="AO206" s="47">
        <f t="shared" si="158"/>
        <v>414</v>
      </c>
    </row>
    <row r="207" spans="1:41" ht="15" thickBot="1">
      <c r="A207" s="174" t="s">
        <v>75</v>
      </c>
      <c r="B207" s="175"/>
      <c r="C207" s="46">
        <v>13.04</v>
      </c>
      <c r="D207" s="46">
        <f t="shared" si="147"/>
        <v>1.9559999999999997</v>
      </c>
      <c r="E207" s="47">
        <f t="shared" si="148"/>
        <v>14.995999999999999</v>
      </c>
      <c r="G207" s="174" t="s">
        <v>75</v>
      </c>
      <c r="H207" s="175"/>
      <c r="I207" s="46">
        <v>46.8</v>
      </c>
      <c r="J207" s="46">
        <f t="shared" si="149"/>
        <v>7.02</v>
      </c>
      <c r="K207" s="47">
        <f t="shared" si="150"/>
        <v>53.81999999999999</v>
      </c>
      <c r="M207" s="174" t="s">
        <v>75</v>
      </c>
      <c r="N207" s="175"/>
      <c r="O207" s="46">
        <v>52.5</v>
      </c>
      <c r="P207" s="46">
        <f t="shared" si="151"/>
        <v>7.875</v>
      </c>
      <c r="Q207" s="47">
        <f t="shared" si="152"/>
        <v>60.375</v>
      </c>
      <c r="S207" s="174" t="s">
        <v>75</v>
      </c>
      <c r="T207" s="175"/>
      <c r="U207" s="46">
        <v>50</v>
      </c>
      <c r="V207" s="46">
        <f t="shared" si="153"/>
        <v>7.5</v>
      </c>
      <c r="W207" s="47">
        <f t="shared" si="154"/>
        <v>57.5</v>
      </c>
      <c r="Y207" s="174" t="s">
        <v>75</v>
      </c>
      <c r="Z207" s="175"/>
      <c r="AA207" s="46">
        <v>0</v>
      </c>
      <c r="AB207" s="46">
        <f>PRODUCT(AA207*0.15)</f>
        <v>0</v>
      </c>
      <c r="AC207" s="47">
        <f t="shared" si="155"/>
        <v>0</v>
      </c>
      <c r="AE207" s="174" t="s">
        <v>75</v>
      </c>
      <c r="AF207" s="175"/>
      <c r="AG207" s="46">
        <v>0</v>
      </c>
      <c r="AH207" s="46">
        <f t="shared" si="156"/>
        <v>0</v>
      </c>
      <c r="AI207" s="47">
        <f t="shared" si="157"/>
        <v>0</v>
      </c>
      <c r="AK207" s="174" t="s">
        <v>75</v>
      </c>
      <c r="AL207" s="175"/>
      <c r="AM207" s="46">
        <v>45</v>
      </c>
      <c r="AN207" s="46">
        <f>PRODUCT(AM207*0.15)</f>
        <v>6.75</v>
      </c>
      <c r="AO207" s="47">
        <f t="shared" si="158"/>
        <v>51.75</v>
      </c>
    </row>
    <row r="208" spans="1:41" ht="15.75" thickBot="1">
      <c r="A208" s="163" t="s">
        <v>44</v>
      </c>
      <c r="B208" s="164"/>
      <c r="C208" s="49">
        <f>SUM(C201:C207)</f>
        <v>478.25</v>
      </c>
      <c r="D208" s="49">
        <f>SUM(D201:D207)</f>
        <v>71.7375</v>
      </c>
      <c r="E208" s="49">
        <f>SUM(E201:E207)</f>
        <v>549.9875</v>
      </c>
      <c r="G208" s="163" t="s">
        <v>44</v>
      </c>
      <c r="H208" s="164"/>
      <c r="I208" s="49">
        <f>SUM(I196:I207)</f>
        <v>514.8000000000001</v>
      </c>
      <c r="J208" s="49">
        <f>SUM(J196:J207)</f>
        <v>77.21999999999998</v>
      </c>
      <c r="K208" s="49">
        <f>SUM(K196:K207)</f>
        <v>592.02</v>
      </c>
      <c r="M208" s="163" t="s">
        <v>44</v>
      </c>
      <c r="N208" s="164"/>
      <c r="O208" s="49">
        <f>SUM(O196:O207)</f>
        <v>3035.08</v>
      </c>
      <c r="P208" s="60">
        <f>SUM(P196:P207)</f>
        <v>455.33000000000004</v>
      </c>
      <c r="Q208" s="60">
        <f>SUM(Q196:Q207)</f>
        <v>3490.25</v>
      </c>
      <c r="S208" s="163" t="s">
        <v>44</v>
      </c>
      <c r="T208" s="164"/>
      <c r="U208" s="49">
        <f>SUM(U201:U207)</f>
        <v>1220</v>
      </c>
      <c r="V208" s="49">
        <f>SUM(V201:V207)</f>
        <v>183</v>
      </c>
      <c r="W208" s="49">
        <f>SUM(W201:W207)</f>
        <v>1403</v>
      </c>
      <c r="Y208" s="163" t="s">
        <v>44</v>
      </c>
      <c r="Z208" s="164"/>
      <c r="AA208" s="49">
        <f>SUM(AA196:AA207)</f>
        <v>1560.3899999999999</v>
      </c>
      <c r="AB208" s="60">
        <f>SUM(AB196:AB207)</f>
        <v>85.5126</v>
      </c>
      <c r="AC208" s="60">
        <f>SUM(AC196:AC207)</f>
        <v>1645.8190000000002</v>
      </c>
      <c r="AE208" s="163" t="s">
        <v>44</v>
      </c>
      <c r="AF208" s="164"/>
      <c r="AG208" s="49">
        <f>SUM(AG196:AG207)</f>
        <v>5819</v>
      </c>
      <c r="AH208" s="49">
        <f>SUM(AH196:AH207)</f>
        <v>872.9499999999999</v>
      </c>
      <c r="AI208" s="49">
        <f>SUM(AI196:AI207)</f>
        <v>6691.85</v>
      </c>
      <c r="AK208" s="163" t="s">
        <v>44</v>
      </c>
      <c r="AL208" s="164"/>
      <c r="AM208" s="49">
        <f>SUM(AM196:AM207)</f>
        <v>1875</v>
      </c>
      <c r="AN208" s="60">
        <f>SUM(AN196:AN207)</f>
        <v>157.75</v>
      </c>
      <c r="AO208" s="60">
        <f>SUM(AO196:AO207)</f>
        <v>2032.75</v>
      </c>
    </row>
    <row r="209" spans="1:41" ht="36" customHeight="1" thickBot="1" thickTop="1">
      <c r="A209" s="165" t="s">
        <v>76</v>
      </c>
      <c r="B209" s="166"/>
      <c r="C209" s="166"/>
      <c r="D209" s="166"/>
      <c r="E209" s="167"/>
      <c r="G209" s="165" t="s">
        <v>76</v>
      </c>
      <c r="H209" s="166"/>
      <c r="I209" s="166"/>
      <c r="J209" s="166"/>
      <c r="K209" s="167"/>
      <c r="M209" s="165" t="s">
        <v>76</v>
      </c>
      <c r="N209" s="166"/>
      <c r="O209" s="166"/>
      <c r="P209" s="166"/>
      <c r="Q209" s="167"/>
      <c r="S209" s="165" t="s">
        <v>76</v>
      </c>
      <c r="T209" s="166"/>
      <c r="U209" s="166"/>
      <c r="V209" s="166"/>
      <c r="W209" s="167"/>
      <c r="Y209" s="165" t="s">
        <v>76</v>
      </c>
      <c r="Z209" s="166"/>
      <c r="AA209" s="166"/>
      <c r="AB209" s="166"/>
      <c r="AC209" s="167"/>
      <c r="AE209" s="165" t="s">
        <v>76</v>
      </c>
      <c r="AF209" s="166"/>
      <c r="AG209" s="166"/>
      <c r="AH209" s="166"/>
      <c r="AI209" s="167"/>
      <c r="AK209" s="165" t="s">
        <v>76</v>
      </c>
      <c r="AL209" s="166"/>
      <c r="AM209" s="166"/>
      <c r="AN209" s="166"/>
      <c r="AO209" s="167"/>
    </row>
    <row r="210" spans="1:41" ht="37.5" thickBot="1" thickTop="1">
      <c r="A210" s="37" t="s">
        <v>31</v>
      </c>
      <c r="B210" s="168" t="s">
        <v>62</v>
      </c>
      <c r="C210" s="169"/>
      <c r="D210" s="169"/>
      <c r="E210" s="170"/>
      <c r="G210" s="37" t="s">
        <v>31</v>
      </c>
      <c r="H210" s="168" t="s">
        <v>62</v>
      </c>
      <c r="I210" s="169"/>
      <c r="J210" s="169"/>
      <c r="K210" s="170"/>
      <c r="M210" s="37" t="s">
        <v>31</v>
      </c>
      <c r="N210" s="168" t="s">
        <v>62</v>
      </c>
      <c r="O210" s="169"/>
      <c r="P210" s="169"/>
      <c r="Q210" s="170"/>
      <c r="S210" s="37" t="s">
        <v>31</v>
      </c>
      <c r="T210" s="168" t="s">
        <v>62</v>
      </c>
      <c r="U210" s="169"/>
      <c r="V210" s="169"/>
      <c r="W210" s="170"/>
      <c r="Y210" s="37" t="s">
        <v>31</v>
      </c>
      <c r="Z210" s="168" t="s">
        <v>62</v>
      </c>
      <c r="AA210" s="169"/>
      <c r="AB210" s="169"/>
      <c r="AC210" s="170"/>
      <c r="AE210" s="37" t="s">
        <v>31</v>
      </c>
      <c r="AF210" s="168" t="s">
        <v>62</v>
      </c>
      <c r="AG210" s="169"/>
      <c r="AH210" s="169"/>
      <c r="AI210" s="170"/>
      <c r="AK210" s="37" t="s">
        <v>31</v>
      </c>
      <c r="AL210" s="168" t="s">
        <v>62</v>
      </c>
      <c r="AM210" s="169"/>
      <c r="AN210" s="169"/>
      <c r="AO210" s="170"/>
    </row>
    <row r="211" spans="1:41" s="58" customFormat="1" ht="16.5" thickBot="1" thickTop="1">
      <c r="A211" s="57" t="s">
        <v>63</v>
      </c>
      <c r="B211" s="171">
        <v>0.06</v>
      </c>
      <c r="C211" s="172"/>
      <c r="D211" s="172"/>
      <c r="E211" s="173"/>
      <c r="G211" s="57" t="s">
        <v>63</v>
      </c>
      <c r="H211" s="171">
        <v>0.0509</v>
      </c>
      <c r="I211" s="172"/>
      <c r="J211" s="172"/>
      <c r="K211" s="173"/>
      <c r="M211" s="57" t="s">
        <v>63</v>
      </c>
      <c r="N211" s="171">
        <v>0.08</v>
      </c>
      <c r="O211" s="172"/>
      <c r="P211" s="172"/>
      <c r="Q211" s="173"/>
      <c r="S211" s="57" t="s">
        <v>63</v>
      </c>
      <c r="T211" s="171" t="s">
        <v>64</v>
      </c>
      <c r="U211" s="172"/>
      <c r="V211" s="172"/>
      <c r="W211" s="173"/>
      <c r="Y211" s="57" t="s">
        <v>63</v>
      </c>
      <c r="Z211" s="171">
        <v>0.0836</v>
      </c>
      <c r="AA211" s="172"/>
      <c r="AB211" s="172"/>
      <c r="AC211" s="173"/>
      <c r="AE211" s="57" t="s">
        <v>63</v>
      </c>
      <c r="AF211" s="171">
        <v>0.1</v>
      </c>
      <c r="AG211" s="172"/>
      <c r="AH211" s="172"/>
      <c r="AI211" s="173"/>
      <c r="AK211" s="57" t="s">
        <v>63</v>
      </c>
      <c r="AL211" s="171">
        <v>0.06</v>
      </c>
      <c r="AM211" s="172"/>
      <c r="AN211" s="172"/>
      <c r="AO211" s="173"/>
    </row>
    <row r="212" spans="1:41" ht="13.5" thickTop="1">
      <c r="A212" s="42"/>
      <c r="B212" s="50"/>
      <c r="C212" s="50"/>
      <c r="D212" s="50"/>
      <c r="E212" s="50"/>
      <c r="G212" s="42"/>
      <c r="H212" s="50"/>
      <c r="I212" s="50"/>
      <c r="J212" s="50"/>
      <c r="K212" s="50"/>
      <c r="M212" s="42"/>
      <c r="N212" s="42"/>
      <c r="O212" s="50"/>
      <c r="P212" s="50"/>
      <c r="Q212" s="50"/>
      <c r="S212" s="42"/>
      <c r="T212" s="42"/>
      <c r="U212" s="50"/>
      <c r="V212" s="50"/>
      <c r="W212" s="50"/>
      <c r="Y212" s="42"/>
      <c r="Z212" s="42"/>
      <c r="AA212" s="50"/>
      <c r="AB212" s="50"/>
      <c r="AC212" s="50"/>
      <c r="AE212" s="42"/>
      <c r="AF212" s="42"/>
      <c r="AG212" s="50"/>
      <c r="AH212" s="50"/>
      <c r="AI212" s="50"/>
      <c r="AK212" s="42"/>
      <c r="AL212" s="42"/>
      <c r="AM212" s="50"/>
      <c r="AN212" s="50"/>
      <c r="AO212" s="50"/>
    </row>
    <row r="213" spans="1:37" ht="15" thickBot="1">
      <c r="A213" s="36"/>
      <c r="G213" s="36"/>
      <c r="M213" s="36"/>
      <c r="S213" s="36"/>
      <c r="Y213" s="36"/>
      <c r="AE213" s="36"/>
      <c r="AK213" s="36"/>
    </row>
    <row r="214" spans="1:41" ht="52.5" customHeight="1" thickBot="1" thickTop="1">
      <c r="A214" s="191" t="s">
        <v>79</v>
      </c>
      <c r="B214" s="192"/>
      <c r="C214" s="192"/>
      <c r="D214" s="192"/>
      <c r="E214" s="193"/>
      <c r="G214" s="191" t="s">
        <v>79</v>
      </c>
      <c r="H214" s="192"/>
      <c r="I214" s="192"/>
      <c r="J214" s="192"/>
      <c r="K214" s="193"/>
      <c r="M214" s="191" t="s">
        <v>79</v>
      </c>
      <c r="N214" s="192"/>
      <c r="O214" s="192"/>
      <c r="P214" s="192"/>
      <c r="Q214" s="193"/>
      <c r="S214" s="191" t="s">
        <v>79</v>
      </c>
      <c r="T214" s="192"/>
      <c r="U214" s="192"/>
      <c r="V214" s="192"/>
      <c r="W214" s="193"/>
      <c r="Y214" s="191" t="s">
        <v>79</v>
      </c>
      <c r="Z214" s="192"/>
      <c r="AA214" s="192"/>
      <c r="AB214" s="192"/>
      <c r="AC214" s="193"/>
      <c r="AE214" s="191" t="s">
        <v>79</v>
      </c>
      <c r="AF214" s="192"/>
      <c r="AG214" s="192"/>
      <c r="AH214" s="192"/>
      <c r="AI214" s="193"/>
      <c r="AK214" s="191" t="s">
        <v>79</v>
      </c>
      <c r="AL214" s="192"/>
      <c r="AM214" s="192"/>
      <c r="AN214" s="192"/>
      <c r="AO214" s="193"/>
    </row>
    <row r="215" spans="1:41" ht="19.5" thickBot="1" thickTop="1">
      <c r="A215" s="165" t="s">
        <v>30</v>
      </c>
      <c r="B215" s="166"/>
      <c r="C215" s="166"/>
      <c r="D215" s="166"/>
      <c r="E215" s="167"/>
      <c r="G215" s="165" t="s">
        <v>30</v>
      </c>
      <c r="H215" s="166"/>
      <c r="I215" s="166"/>
      <c r="J215" s="166"/>
      <c r="K215" s="167"/>
      <c r="M215" s="165" t="s">
        <v>30</v>
      </c>
      <c r="N215" s="166"/>
      <c r="O215" s="166"/>
      <c r="P215" s="166"/>
      <c r="Q215" s="167"/>
      <c r="S215" s="165" t="s">
        <v>30</v>
      </c>
      <c r="T215" s="166"/>
      <c r="U215" s="166"/>
      <c r="V215" s="166"/>
      <c r="W215" s="167"/>
      <c r="Y215" s="165" t="s">
        <v>30</v>
      </c>
      <c r="Z215" s="166"/>
      <c r="AA215" s="166"/>
      <c r="AB215" s="166"/>
      <c r="AC215" s="167"/>
      <c r="AE215" s="165" t="s">
        <v>30</v>
      </c>
      <c r="AF215" s="166"/>
      <c r="AG215" s="166"/>
      <c r="AH215" s="166"/>
      <c r="AI215" s="167"/>
      <c r="AK215" s="165" t="s">
        <v>30</v>
      </c>
      <c r="AL215" s="166"/>
      <c r="AM215" s="166"/>
      <c r="AN215" s="166"/>
      <c r="AO215" s="167"/>
    </row>
    <row r="216" spans="1:41" ht="73.5" thickBot="1" thickTop="1">
      <c r="A216" s="182" t="s">
        <v>31</v>
      </c>
      <c r="B216" s="183"/>
      <c r="C216" s="44" t="s">
        <v>46</v>
      </c>
      <c r="D216" s="44" t="s">
        <v>33</v>
      </c>
      <c r="E216" s="45" t="s">
        <v>47</v>
      </c>
      <c r="G216" s="182" t="s">
        <v>31</v>
      </c>
      <c r="H216" s="183"/>
      <c r="I216" s="44" t="s">
        <v>46</v>
      </c>
      <c r="J216" s="44" t="s">
        <v>33</v>
      </c>
      <c r="K216" s="45" t="s">
        <v>47</v>
      </c>
      <c r="M216" s="182" t="s">
        <v>31</v>
      </c>
      <c r="N216" s="183"/>
      <c r="O216" s="44" t="s">
        <v>46</v>
      </c>
      <c r="P216" s="44" t="s">
        <v>33</v>
      </c>
      <c r="Q216" s="45" t="s">
        <v>47</v>
      </c>
      <c r="S216" s="182" t="s">
        <v>31</v>
      </c>
      <c r="T216" s="183"/>
      <c r="U216" s="44" t="s">
        <v>46</v>
      </c>
      <c r="V216" s="44" t="s">
        <v>33</v>
      </c>
      <c r="W216" s="45" t="s">
        <v>47</v>
      </c>
      <c r="Y216" s="182" t="s">
        <v>31</v>
      </c>
      <c r="Z216" s="183"/>
      <c r="AA216" s="44" t="s">
        <v>46</v>
      </c>
      <c r="AB216" s="44" t="s">
        <v>33</v>
      </c>
      <c r="AC216" s="45" t="s">
        <v>47</v>
      </c>
      <c r="AE216" s="182" t="s">
        <v>31</v>
      </c>
      <c r="AF216" s="183"/>
      <c r="AG216" s="44" t="s">
        <v>46</v>
      </c>
      <c r="AH216" s="44" t="s">
        <v>33</v>
      </c>
      <c r="AI216" s="45" t="s">
        <v>47</v>
      </c>
      <c r="AK216" s="182" t="s">
        <v>31</v>
      </c>
      <c r="AL216" s="183"/>
      <c r="AM216" s="44" t="s">
        <v>46</v>
      </c>
      <c r="AN216" s="44" t="s">
        <v>33</v>
      </c>
      <c r="AO216" s="45" t="s">
        <v>47</v>
      </c>
    </row>
    <row r="217" spans="1:41" ht="15.75" thickBot="1" thickTop="1">
      <c r="A217" s="186" t="s">
        <v>35</v>
      </c>
      <c r="B217" s="46" t="s">
        <v>36</v>
      </c>
      <c r="C217" s="46">
        <v>0</v>
      </c>
      <c r="D217" s="46">
        <f>PRODUCT(C217*0.15)</f>
        <v>0</v>
      </c>
      <c r="E217" s="47">
        <f>SUM(C217:D217)</f>
        <v>0</v>
      </c>
      <c r="G217" s="186" t="s">
        <v>35</v>
      </c>
      <c r="H217" s="46" t="s">
        <v>36</v>
      </c>
      <c r="I217" s="46">
        <v>97.34</v>
      </c>
      <c r="J217" s="46">
        <f>PRODUCT(I217*0.15)</f>
        <v>14.600999999999999</v>
      </c>
      <c r="K217" s="47">
        <f>SUM(I217:J217)</f>
        <v>111.941</v>
      </c>
      <c r="M217" s="186" t="s">
        <v>35</v>
      </c>
      <c r="N217" s="34" t="s">
        <v>36</v>
      </c>
      <c r="O217" s="46">
        <v>210</v>
      </c>
      <c r="P217" s="46">
        <f>PRODUCT(O217*0.15)</f>
        <v>31.5</v>
      </c>
      <c r="Q217" s="47">
        <f>SUM(O217:P217)</f>
        <v>241.5</v>
      </c>
      <c r="S217" s="186" t="s">
        <v>35</v>
      </c>
      <c r="T217" s="34" t="s">
        <v>36</v>
      </c>
      <c r="U217" s="46">
        <v>330</v>
      </c>
      <c r="V217" s="46">
        <f>PRODUCT(U217*0.15)</f>
        <v>49.5</v>
      </c>
      <c r="W217" s="47">
        <f>SUM(U217:V217)</f>
        <v>379.5</v>
      </c>
      <c r="Y217" s="186" t="s">
        <v>35</v>
      </c>
      <c r="Z217" s="34" t="s">
        <v>36</v>
      </c>
      <c r="AA217" s="46">
        <v>546.01</v>
      </c>
      <c r="AB217" s="59">
        <v>0</v>
      </c>
      <c r="AC217" s="64">
        <f>SUM(AA217:AB217)</f>
        <v>546.01</v>
      </c>
      <c r="AD217" s="65" t="s">
        <v>96</v>
      </c>
      <c r="AE217" s="186" t="s">
        <v>35</v>
      </c>
      <c r="AF217" s="34" t="s">
        <v>36</v>
      </c>
      <c r="AG217" s="46">
        <v>1000</v>
      </c>
      <c r="AH217" s="46">
        <f>PRODUCT(AG217*0.15)</f>
        <v>150</v>
      </c>
      <c r="AI217" s="47">
        <f>SUM(AG217:AH217)</f>
        <v>1150</v>
      </c>
      <c r="AK217" s="186" t="s">
        <v>35</v>
      </c>
      <c r="AL217" s="34" t="s">
        <v>36</v>
      </c>
      <c r="AM217" s="46" t="s">
        <v>37</v>
      </c>
      <c r="AN217" s="46" t="e">
        <f>PRODUCT(AM217*0.15)</f>
        <v>#VALUE!</v>
      </c>
      <c r="AO217" s="47" t="e">
        <f>SUM(AM217:AN217)</f>
        <v>#VALUE!</v>
      </c>
    </row>
    <row r="218" spans="1:41" ht="15" thickBot="1">
      <c r="A218" s="187"/>
      <c r="B218" s="46" t="s">
        <v>38</v>
      </c>
      <c r="C218" s="46">
        <v>0</v>
      </c>
      <c r="D218" s="46">
        <f aca="true" t="shared" si="159" ref="D218:D228">PRODUCT(C218*0.15)</f>
        <v>0</v>
      </c>
      <c r="E218" s="47">
        <f aca="true" t="shared" si="160" ref="E218:E228">SUM(C218:D218)</f>
        <v>0</v>
      </c>
      <c r="G218" s="187"/>
      <c r="H218" s="46" t="s">
        <v>38</v>
      </c>
      <c r="I218" s="46">
        <v>54.08</v>
      </c>
      <c r="J218" s="46">
        <f aca="true" t="shared" si="161" ref="J218:J228">PRODUCT(I218*0.15)</f>
        <v>8.112</v>
      </c>
      <c r="K218" s="47">
        <f aca="true" t="shared" si="162" ref="K218:K228">SUM(I218:J218)</f>
        <v>62.192</v>
      </c>
      <c r="M218" s="187"/>
      <c r="N218" s="34" t="s">
        <v>38</v>
      </c>
      <c r="O218" s="46">
        <v>105</v>
      </c>
      <c r="P218" s="46">
        <f aca="true" t="shared" si="163" ref="P218:P228">PRODUCT(O218*0.15)</f>
        <v>15.75</v>
      </c>
      <c r="Q218" s="47">
        <f aca="true" t="shared" si="164" ref="Q218:Q228">SUM(O218:P218)</f>
        <v>120.75</v>
      </c>
      <c r="S218" s="187"/>
      <c r="T218" s="34" t="s">
        <v>38</v>
      </c>
      <c r="U218" s="46">
        <v>330</v>
      </c>
      <c r="V218" s="46">
        <f aca="true" t="shared" si="165" ref="V218:V228">PRODUCT(U218*0.15)</f>
        <v>49.5</v>
      </c>
      <c r="W218" s="47">
        <f aca="true" t="shared" si="166" ref="W218:W228">SUM(U218:V218)</f>
        <v>379.5</v>
      </c>
      <c r="Y218" s="187"/>
      <c r="Z218" s="34" t="s">
        <v>38</v>
      </c>
      <c r="AA218" s="46">
        <v>62.78</v>
      </c>
      <c r="AB218" s="59">
        <v>0</v>
      </c>
      <c r="AC218" s="64">
        <f aca="true" t="shared" si="167" ref="AC218:AC228">SUM(AA218:AB218)</f>
        <v>62.78</v>
      </c>
      <c r="AD218" s="65" t="s">
        <v>96</v>
      </c>
      <c r="AE218" s="187"/>
      <c r="AF218" s="34" t="s">
        <v>38</v>
      </c>
      <c r="AG218" s="46">
        <v>400</v>
      </c>
      <c r="AH218" s="46">
        <f aca="true" t="shared" si="168" ref="AH218:AH228">PRODUCT(AG218*0.15)</f>
        <v>60</v>
      </c>
      <c r="AI218" s="47">
        <f aca="true" t="shared" si="169" ref="AI218:AI228">SUM(AG218:AH218)</f>
        <v>460</v>
      </c>
      <c r="AK218" s="187"/>
      <c r="AL218" s="34" t="s">
        <v>38</v>
      </c>
      <c r="AM218" s="46" t="s">
        <v>37</v>
      </c>
      <c r="AN218" s="46" t="e">
        <f aca="true" t="shared" si="170" ref="AN218:AN228">PRODUCT(AM218*0.15)</f>
        <v>#VALUE!</v>
      </c>
      <c r="AO218" s="47" t="e">
        <f aca="true" t="shared" si="171" ref="AO218:AO228">SUM(AM218:AN218)</f>
        <v>#VALUE!</v>
      </c>
    </row>
    <row r="219" spans="1:41" ht="15" thickBot="1">
      <c r="A219" s="187"/>
      <c r="B219" s="46" t="s">
        <v>39</v>
      </c>
      <c r="C219" s="46">
        <v>65.22</v>
      </c>
      <c r="D219" s="46">
        <f t="shared" si="159"/>
        <v>9.783</v>
      </c>
      <c r="E219" s="47">
        <f t="shared" si="160"/>
        <v>75.003</v>
      </c>
      <c r="G219" s="187"/>
      <c r="H219" s="46" t="s">
        <v>39</v>
      </c>
      <c r="I219" s="46" t="s">
        <v>89</v>
      </c>
      <c r="J219" s="46"/>
      <c r="K219" s="47"/>
      <c r="M219" s="187"/>
      <c r="N219" s="34" t="s">
        <v>39</v>
      </c>
      <c r="O219" s="46">
        <v>0</v>
      </c>
      <c r="P219" s="46">
        <f t="shared" si="163"/>
        <v>0</v>
      </c>
      <c r="Q219" s="47">
        <f t="shared" si="164"/>
        <v>0</v>
      </c>
      <c r="S219" s="187"/>
      <c r="T219" s="34" t="s">
        <v>39</v>
      </c>
      <c r="U219" s="46">
        <v>0</v>
      </c>
      <c r="V219" s="46">
        <f t="shared" si="165"/>
        <v>0</v>
      </c>
      <c r="W219" s="47">
        <f t="shared" si="166"/>
        <v>0</v>
      </c>
      <c r="Y219" s="187"/>
      <c r="Z219" s="34" t="s">
        <v>39</v>
      </c>
      <c r="AA219" s="46">
        <v>0</v>
      </c>
      <c r="AB219" s="46">
        <f aca="true" t="shared" si="172" ref="AB219:AB228">PRODUCT(AA219*0.15)</f>
        <v>0</v>
      </c>
      <c r="AC219" s="47">
        <f t="shared" si="167"/>
        <v>0</v>
      </c>
      <c r="AE219" s="187"/>
      <c r="AF219" s="34" t="s">
        <v>39</v>
      </c>
      <c r="AG219" s="46">
        <v>0</v>
      </c>
      <c r="AH219" s="46">
        <f t="shared" si="168"/>
        <v>0</v>
      </c>
      <c r="AI219" s="47">
        <f t="shared" si="169"/>
        <v>0</v>
      </c>
      <c r="AK219" s="187"/>
      <c r="AL219" s="34" t="s">
        <v>39</v>
      </c>
      <c r="AM219" s="46" t="s">
        <v>37</v>
      </c>
      <c r="AN219" s="46" t="e">
        <f t="shared" si="170"/>
        <v>#VALUE!</v>
      </c>
      <c r="AO219" s="47" t="e">
        <f t="shared" si="171"/>
        <v>#VALUE!</v>
      </c>
    </row>
    <row r="220" spans="1:41" ht="15" thickBot="1">
      <c r="A220" s="187"/>
      <c r="B220" s="46" t="s">
        <v>40</v>
      </c>
      <c r="C220" s="46">
        <v>0</v>
      </c>
      <c r="D220" s="46">
        <f t="shared" si="159"/>
        <v>0</v>
      </c>
      <c r="E220" s="47">
        <f t="shared" si="160"/>
        <v>0</v>
      </c>
      <c r="G220" s="187"/>
      <c r="H220" s="46" t="s">
        <v>40</v>
      </c>
      <c r="I220" s="46">
        <v>54.08</v>
      </c>
      <c r="J220" s="46">
        <f t="shared" si="161"/>
        <v>8.112</v>
      </c>
      <c r="K220" s="47">
        <f t="shared" si="162"/>
        <v>62.192</v>
      </c>
      <c r="M220" s="187"/>
      <c r="N220" s="34" t="s">
        <v>40</v>
      </c>
      <c r="O220" s="46">
        <v>0</v>
      </c>
      <c r="P220" s="46">
        <f t="shared" si="163"/>
        <v>0</v>
      </c>
      <c r="Q220" s="47">
        <f t="shared" si="164"/>
        <v>0</v>
      </c>
      <c r="S220" s="187"/>
      <c r="T220" s="34" t="s">
        <v>40</v>
      </c>
      <c r="U220" s="46">
        <v>0</v>
      </c>
      <c r="V220" s="46">
        <f t="shared" si="165"/>
        <v>0</v>
      </c>
      <c r="W220" s="47">
        <f t="shared" si="166"/>
        <v>0</v>
      </c>
      <c r="Y220" s="187"/>
      <c r="Z220" s="34" t="s">
        <v>40</v>
      </c>
      <c r="AA220" s="46">
        <v>0</v>
      </c>
      <c r="AB220" s="46">
        <f t="shared" si="172"/>
        <v>0</v>
      </c>
      <c r="AC220" s="47">
        <f t="shared" si="167"/>
        <v>0</v>
      </c>
      <c r="AE220" s="187"/>
      <c r="AF220" s="34" t="s">
        <v>40</v>
      </c>
      <c r="AG220" s="46">
        <v>295</v>
      </c>
      <c r="AH220" s="46">
        <f t="shared" si="168"/>
        <v>44.25</v>
      </c>
      <c r="AI220" s="47">
        <f t="shared" si="169"/>
        <v>339.25</v>
      </c>
      <c r="AK220" s="187"/>
      <c r="AL220" s="34" t="s">
        <v>40</v>
      </c>
      <c r="AM220" s="46" t="s">
        <v>37</v>
      </c>
      <c r="AN220" s="46" t="e">
        <f t="shared" si="170"/>
        <v>#VALUE!</v>
      </c>
      <c r="AO220" s="47" t="e">
        <f t="shared" si="171"/>
        <v>#VALUE!</v>
      </c>
    </row>
    <row r="221" spans="1:41" ht="15" thickBot="1">
      <c r="A221" s="187"/>
      <c r="B221" s="46" t="s">
        <v>41</v>
      </c>
      <c r="C221" s="46">
        <v>78.26</v>
      </c>
      <c r="D221" s="46">
        <f t="shared" si="159"/>
        <v>11.739</v>
      </c>
      <c r="E221" s="47">
        <f t="shared" si="160"/>
        <v>89.99900000000001</v>
      </c>
      <c r="G221" s="187"/>
      <c r="H221" s="46" t="s">
        <v>41</v>
      </c>
      <c r="I221" s="46">
        <v>54.08</v>
      </c>
      <c r="J221" s="46">
        <f t="shared" si="161"/>
        <v>8.112</v>
      </c>
      <c r="K221" s="47">
        <f t="shared" si="162"/>
        <v>62.192</v>
      </c>
      <c r="M221" s="187"/>
      <c r="N221" s="34" t="s">
        <v>41</v>
      </c>
      <c r="O221" s="46">
        <v>100</v>
      </c>
      <c r="P221" s="46">
        <f t="shared" si="163"/>
        <v>15</v>
      </c>
      <c r="Q221" s="47">
        <f t="shared" si="164"/>
        <v>115</v>
      </c>
      <c r="S221" s="187"/>
      <c r="T221" s="34" t="s">
        <v>41</v>
      </c>
      <c r="U221" s="46">
        <v>130</v>
      </c>
      <c r="V221" s="46">
        <f t="shared" si="165"/>
        <v>19.5</v>
      </c>
      <c r="W221" s="47">
        <f t="shared" si="166"/>
        <v>149.5</v>
      </c>
      <c r="Y221" s="187"/>
      <c r="Z221" s="34" t="s">
        <v>41</v>
      </c>
      <c r="AA221" s="46">
        <v>62.78</v>
      </c>
      <c r="AB221" s="59">
        <v>0</v>
      </c>
      <c r="AC221" s="64">
        <f t="shared" si="167"/>
        <v>62.78</v>
      </c>
      <c r="AD221" s="65" t="s">
        <v>96</v>
      </c>
      <c r="AE221" s="187"/>
      <c r="AF221" s="34" t="s">
        <v>41</v>
      </c>
      <c r="AG221" s="46">
        <v>0</v>
      </c>
      <c r="AH221" s="46">
        <f t="shared" si="168"/>
        <v>0</v>
      </c>
      <c r="AI221" s="47">
        <f t="shared" si="169"/>
        <v>0</v>
      </c>
      <c r="AK221" s="187"/>
      <c r="AL221" s="34" t="s">
        <v>41</v>
      </c>
      <c r="AM221" s="46" t="s">
        <v>37</v>
      </c>
      <c r="AN221" s="46" t="e">
        <f t="shared" si="170"/>
        <v>#VALUE!</v>
      </c>
      <c r="AO221" s="47" t="e">
        <f t="shared" si="171"/>
        <v>#VALUE!</v>
      </c>
    </row>
    <row r="222" spans="1:41" ht="29.25" thickBot="1">
      <c r="A222" s="188"/>
      <c r="B222" s="48" t="s">
        <v>42</v>
      </c>
      <c r="C222" s="48">
        <v>0</v>
      </c>
      <c r="D222" s="46">
        <f t="shared" si="159"/>
        <v>0</v>
      </c>
      <c r="E222" s="47">
        <f t="shared" si="160"/>
        <v>0</v>
      </c>
      <c r="G222" s="188"/>
      <c r="H222" s="48" t="s">
        <v>42</v>
      </c>
      <c r="I222" s="48">
        <v>0</v>
      </c>
      <c r="J222" s="46">
        <f t="shared" si="161"/>
        <v>0</v>
      </c>
      <c r="K222" s="47">
        <f t="shared" si="162"/>
        <v>0</v>
      </c>
      <c r="M222" s="188"/>
      <c r="N222" s="35" t="s">
        <v>42</v>
      </c>
      <c r="O222" s="48">
        <v>0</v>
      </c>
      <c r="P222" s="46">
        <f t="shared" si="163"/>
        <v>0</v>
      </c>
      <c r="Q222" s="47">
        <f t="shared" si="164"/>
        <v>0</v>
      </c>
      <c r="S222" s="188"/>
      <c r="T222" s="35" t="s">
        <v>42</v>
      </c>
      <c r="U222" s="48">
        <v>0</v>
      </c>
      <c r="V222" s="46">
        <f t="shared" si="165"/>
        <v>0</v>
      </c>
      <c r="W222" s="47">
        <f t="shared" si="166"/>
        <v>0</v>
      </c>
      <c r="Y222" s="188"/>
      <c r="Z222" s="35" t="s">
        <v>42</v>
      </c>
      <c r="AA222" s="48">
        <v>0</v>
      </c>
      <c r="AB222" s="46">
        <f t="shared" si="172"/>
        <v>0</v>
      </c>
      <c r="AC222" s="47">
        <f t="shared" si="167"/>
        <v>0</v>
      </c>
      <c r="AE222" s="188"/>
      <c r="AF222" s="35" t="s">
        <v>42</v>
      </c>
      <c r="AG222" s="48">
        <v>0</v>
      </c>
      <c r="AH222" s="46">
        <f t="shared" si="168"/>
        <v>0</v>
      </c>
      <c r="AI222" s="47">
        <f t="shared" si="169"/>
        <v>0</v>
      </c>
      <c r="AK222" s="188"/>
      <c r="AL222" s="35" t="s">
        <v>42</v>
      </c>
      <c r="AM222" s="48" t="s">
        <v>37</v>
      </c>
      <c r="AN222" s="46" t="e">
        <f t="shared" si="170"/>
        <v>#VALUE!</v>
      </c>
      <c r="AO222" s="47" t="e">
        <f t="shared" si="171"/>
        <v>#VALUE!</v>
      </c>
    </row>
    <row r="223" spans="1:41" ht="15.75" thickBot="1" thickTop="1">
      <c r="A223" s="186" t="s">
        <v>43</v>
      </c>
      <c r="B223" s="46" t="s">
        <v>36</v>
      </c>
      <c r="C223" s="46">
        <v>0</v>
      </c>
      <c r="D223" s="46">
        <f t="shared" si="159"/>
        <v>0</v>
      </c>
      <c r="E223" s="47">
        <f t="shared" si="160"/>
        <v>0</v>
      </c>
      <c r="G223" s="186" t="s">
        <v>43</v>
      </c>
      <c r="H223" s="46" t="s">
        <v>36</v>
      </c>
      <c r="I223" s="46">
        <v>48.67</v>
      </c>
      <c r="J223" s="46">
        <f t="shared" si="161"/>
        <v>7.3004999999999995</v>
      </c>
      <c r="K223" s="47">
        <f t="shared" si="162"/>
        <v>55.9705</v>
      </c>
      <c r="M223" s="186" t="s">
        <v>43</v>
      </c>
      <c r="N223" s="34" t="s">
        <v>36</v>
      </c>
      <c r="O223" s="46">
        <v>126</v>
      </c>
      <c r="P223" s="46">
        <f t="shared" si="163"/>
        <v>18.9</v>
      </c>
      <c r="Q223" s="47">
        <f t="shared" si="164"/>
        <v>144.9</v>
      </c>
      <c r="S223" s="186" t="s">
        <v>43</v>
      </c>
      <c r="T223" s="34" t="s">
        <v>36</v>
      </c>
      <c r="U223" s="46">
        <v>230</v>
      </c>
      <c r="V223" s="46">
        <f t="shared" si="165"/>
        <v>34.5</v>
      </c>
      <c r="W223" s="47">
        <f t="shared" si="166"/>
        <v>264.5</v>
      </c>
      <c r="Y223" s="186" t="s">
        <v>43</v>
      </c>
      <c r="Z223" s="34" t="s">
        <v>36</v>
      </c>
      <c r="AA223" s="46">
        <v>142.42</v>
      </c>
      <c r="AB223" s="46">
        <f t="shared" si="172"/>
        <v>21.362999999999996</v>
      </c>
      <c r="AC223" s="47">
        <f t="shared" si="167"/>
        <v>163.783</v>
      </c>
      <c r="AE223" s="186" t="s">
        <v>43</v>
      </c>
      <c r="AF223" s="34" t="s">
        <v>36</v>
      </c>
      <c r="AG223" s="46">
        <v>183</v>
      </c>
      <c r="AH223" s="46">
        <f t="shared" si="168"/>
        <v>27.45</v>
      </c>
      <c r="AI223" s="47">
        <f t="shared" si="169"/>
        <v>210.45</v>
      </c>
      <c r="AK223" s="186" t="s">
        <v>43</v>
      </c>
      <c r="AL223" s="34" t="s">
        <v>36</v>
      </c>
      <c r="AM223" s="46" t="s">
        <v>37</v>
      </c>
      <c r="AN223" s="46" t="e">
        <f t="shared" si="170"/>
        <v>#VALUE!</v>
      </c>
      <c r="AO223" s="47" t="e">
        <f t="shared" si="171"/>
        <v>#VALUE!</v>
      </c>
    </row>
    <row r="224" spans="1:41" ht="15" thickBot="1">
      <c r="A224" s="187"/>
      <c r="B224" s="46" t="s">
        <v>38</v>
      </c>
      <c r="C224" s="46">
        <v>0</v>
      </c>
      <c r="D224" s="46">
        <f t="shared" si="159"/>
        <v>0</v>
      </c>
      <c r="E224" s="47">
        <f t="shared" si="160"/>
        <v>0</v>
      </c>
      <c r="G224" s="187"/>
      <c r="H224" s="46" t="s">
        <v>38</v>
      </c>
      <c r="I224" s="46">
        <v>54.08</v>
      </c>
      <c r="J224" s="46">
        <f t="shared" si="161"/>
        <v>8.112</v>
      </c>
      <c r="K224" s="47">
        <f t="shared" si="162"/>
        <v>62.192</v>
      </c>
      <c r="M224" s="187"/>
      <c r="N224" s="34" t="s">
        <v>38</v>
      </c>
      <c r="O224" s="46">
        <v>105</v>
      </c>
      <c r="P224" s="46">
        <f t="shared" si="163"/>
        <v>15.75</v>
      </c>
      <c r="Q224" s="47">
        <f t="shared" si="164"/>
        <v>120.75</v>
      </c>
      <c r="S224" s="187"/>
      <c r="T224" s="34" t="s">
        <v>38</v>
      </c>
      <c r="U224" s="46">
        <v>230</v>
      </c>
      <c r="V224" s="46">
        <f t="shared" si="165"/>
        <v>34.5</v>
      </c>
      <c r="W224" s="47">
        <f t="shared" si="166"/>
        <v>264.5</v>
      </c>
      <c r="Y224" s="187"/>
      <c r="Z224" s="34" t="s">
        <v>38</v>
      </c>
      <c r="AA224" s="46">
        <v>54.6</v>
      </c>
      <c r="AB224" s="46">
        <f t="shared" si="172"/>
        <v>8.19</v>
      </c>
      <c r="AC224" s="47">
        <f t="shared" si="167"/>
        <v>62.79</v>
      </c>
      <c r="AE224" s="187"/>
      <c r="AF224" s="34" t="s">
        <v>38</v>
      </c>
      <c r="AG224" s="46">
        <v>350</v>
      </c>
      <c r="AH224" s="46">
        <f t="shared" si="168"/>
        <v>52.5</v>
      </c>
      <c r="AI224" s="47">
        <f t="shared" si="169"/>
        <v>402.5</v>
      </c>
      <c r="AK224" s="187"/>
      <c r="AL224" s="34" t="s">
        <v>38</v>
      </c>
      <c r="AM224" s="46" t="s">
        <v>37</v>
      </c>
      <c r="AN224" s="46" t="e">
        <f t="shared" si="170"/>
        <v>#VALUE!</v>
      </c>
      <c r="AO224" s="47" t="e">
        <f t="shared" si="171"/>
        <v>#VALUE!</v>
      </c>
    </row>
    <row r="225" spans="1:41" ht="15" thickBot="1">
      <c r="A225" s="187"/>
      <c r="B225" s="46" t="s">
        <v>39</v>
      </c>
      <c r="C225" s="46">
        <v>30.43</v>
      </c>
      <c r="D225" s="46">
        <v>4.57</v>
      </c>
      <c r="E225" s="47">
        <v>35</v>
      </c>
      <c r="G225" s="187"/>
      <c r="H225" s="46" t="s">
        <v>39</v>
      </c>
      <c r="I225" s="46" t="s">
        <v>89</v>
      </c>
      <c r="J225" s="46"/>
      <c r="K225" s="47"/>
      <c r="M225" s="187"/>
      <c r="N225" s="34" t="s">
        <v>39</v>
      </c>
      <c r="O225" s="46">
        <v>0</v>
      </c>
      <c r="P225" s="46">
        <f t="shared" si="163"/>
        <v>0</v>
      </c>
      <c r="Q225" s="47">
        <f t="shared" si="164"/>
        <v>0</v>
      </c>
      <c r="S225" s="187"/>
      <c r="T225" s="34" t="s">
        <v>39</v>
      </c>
      <c r="U225" s="46">
        <v>0</v>
      </c>
      <c r="V225" s="46">
        <f t="shared" si="165"/>
        <v>0</v>
      </c>
      <c r="W225" s="47">
        <f t="shared" si="166"/>
        <v>0</v>
      </c>
      <c r="Y225" s="187"/>
      <c r="Z225" s="34" t="s">
        <v>39</v>
      </c>
      <c r="AA225" s="46">
        <v>0</v>
      </c>
      <c r="AB225" s="46">
        <f t="shared" si="172"/>
        <v>0</v>
      </c>
      <c r="AC225" s="47">
        <f t="shared" si="167"/>
        <v>0</v>
      </c>
      <c r="AE225" s="187"/>
      <c r="AF225" s="34" t="s">
        <v>39</v>
      </c>
      <c r="AG225" s="46">
        <v>0</v>
      </c>
      <c r="AH225" s="46">
        <f t="shared" si="168"/>
        <v>0</v>
      </c>
      <c r="AI225" s="47">
        <f t="shared" si="169"/>
        <v>0</v>
      </c>
      <c r="AK225" s="187"/>
      <c r="AL225" s="34" t="s">
        <v>39</v>
      </c>
      <c r="AM225" s="46" t="s">
        <v>37</v>
      </c>
      <c r="AN225" s="46" t="e">
        <f t="shared" si="170"/>
        <v>#VALUE!</v>
      </c>
      <c r="AO225" s="47" t="e">
        <f t="shared" si="171"/>
        <v>#VALUE!</v>
      </c>
    </row>
    <row r="226" spans="1:41" ht="15" thickBot="1">
      <c r="A226" s="187"/>
      <c r="B226" s="46" t="s">
        <v>40</v>
      </c>
      <c r="C226" s="46">
        <v>0</v>
      </c>
      <c r="D226" s="46">
        <f t="shared" si="159"/>
        <v>0</v>
      </c>
      <c r="E226" s="47">
        <f t="shared" si="160"/>
        <v>0</v>
      </c>
      <c r="G226" s="187"/>
      <c r="H226" s="46" t="s">
        <v>40</v>
      </c>
      <c r="I226" s="46">
        <v>54.08</v>
      </c>
      <c r="J226" s="46">
        <f t="shared" si="161"/>
        <v>8.112</v>
      </c>
      <c r="K226" s="47">
        <f t="shared" si="162"/>
        <v>62.192</v>
      </c>
      <c r="M226" s="187"/>
      <c r="N226" s="34" t="s">
        <v>40</v>
      </c>
      <c r="O226" s="46">
        <v>0</v>
      </c>
      <c r="P226" s="46">
        <f t="shared" si="163"/>
        <v>0</v>
      </c>
      <c r="Q226" s="47">
        <f t="shared" si="164"/>
        <v>0</v>
      </c>
      <c r="S226" s="187"/>
      <c r="T226" s="34" t="s">
        <v>40</v>
      </c>
      <c r="U226" s="46">
        <v>0</v>
      </c>
      <c r="V226" s="46">
        <f t="shared" si="165"/>
        <v>0</v>
      </c>
      <c r="W226" s="47">
        <f t="shared" si="166"/>
        <v>0</v>
      </c>
      <c r="Y226" s="187"/>
      <c r="Z226" s="34" t="s">
        <v>40</v>
      </c>
      <c r="AA226" s="46">
        <v>0</v>
      </c>
      <c r="AB226" s="46">
        <f t="shared" si="172"/>
        <v>0</v>
      </c>
      <c r="AC226" s="47">
        <f t="shared" si="167"/>
        <v>0</v>
      </c>
      <c r="AE226" s="187"/>
      <c r="AF226" s="34" t="s">
        <v>40</v>
      </c>
      <c r="AG226" s="46">
        <v>261</v>
      </c>
      <c r="AH226" s="46">
        <f t="shared" si="168"/>
        <v>39.15</v>
      </c>
      <c r="AI226" s="47">
        <f t="shared" si="169"/>
        <v>300.15</v>
      </c>
      <c r="AK226" s="187"/>
      <c r="AL226" s="34" t="s">
        <v>40</v>
      </c>
      <c r="AM226" s="46" t="s">
        <v>37</v>
      </c>
      <c r="AN226" s="46" t="e">
        <f t="shared" si="170"/>
        <v>#VALUE!</v>
      </c>
      <c r="AO226" s="47" t="e">
        <f t="shared" si="171"/>
        <v>#VALUE!</v>
      </c>
    </row>
    <row r="227" spans="1:41" ht="15" thickBot="1">
      <c r="A227" s="187"/>
      <c r="B227" s="46" t="s">
        <v>41</v>
      </c>
      <c r="C227" s="46">
        <v>0</v>
      </c>
      <c r="D227" s="46">
        <f t="shared" si="159"/>
        <v>0</v>
      </c>
      <c r="E227" s="47">
        <f t="shared" si="160"/>
        <v>0</v>
      </c>
      <c r="G227" s="187"/>
      <c r="H227" s="46" t="s">
        <v>41</v>
      </c>
      <c r="I227" s="46">
        <v>54.08</v>
      </c>
      <c r="J227" s="46">
        <f t="shared" si="161"/>
        <v>8.112</v>
      </c>
      <c r="K227" s="47">
        <f t="shared" si="162"/>
        <v>62.192</v>
      </c>
      <c r="M227" s="187"/>
      <c r="N227" s="34" t="s">
        <v>41</v>
      </c>
      <c r="O227" s="46">
        <v>100</v>
      </c>
      <c r="P227" s="46">
        <f t="shared" si="163"/>
        <v>15</v>
      </c>
      <c r="Q227" s="47">
        <f t="shared" si="164"/>
        <v>115</v>
      </c>
      <c r="S227" s="187"/>
      <c r="T227" s="34" t="s">
        <v>41</v>
      </c>
      <c r="U227" s="46">
        <v>130</v>
      </c>
      <c r="V227" s="46">
        <f t="shared" si="165"/>
        <v>19.5</v>
      </c>
      <c r="W227" s="47">
        <f t="shared" si="166"/>
        <v>149.5</v>
      </c>
      <c r="Y227" s="187"/>
      <c r="Z227" s="34" t="s">
        <v>41</v>
      </c>
      <c r="AA227" s="46">
        <v>54.6</v>
      </c>
      <c r="AB227" s="46">
        <f t="shared" si="172"/>
        <v>8.19</v>
      </c>
      <c r="AC227" s="47">
        <f t="shared" si="167"/>
        <v>62.79</v>
      </c>
      <c r="AE227" s="187"/>
      <c r="AF227" s="34" t="s">
        <v>41</v>
      </c>
      <c r="AG227" s="46">
        <v>0</v>
      </c>
      <c r="AH227" s="46">
        <f t="shared" si="168"/>
        <v>0</v>
      </c>
      <c r="AI227" s="47">
        <f t="shared" si="169"/>
        <v>0</v>
      </c>
      <c r="AK227" s="187"/>
      <c r="AL227" s="34" t="s">
        <v>41</v>
      </c>
      <c r="AM227" s="46" t="s">
        <v>37</v>
      </c>
      <c r="AN227" s="46" t="e">
        <f t="shared" si="170"/>
        <v>#VALUE!</v>
      </c>
      <c r="AO227" s="47" t="e">
        <f t="shared" si="171"/>
        <v>#VALUE!</v>
      </c>
    </row>
    <row r="228" spans="1:41" ht="29.25" thickBot="1">
      <c r="A228" s="188"/>
      <c r="B228" s="48" t="s">
        <v>42</v>
      </c>
      <c r="C228" s="48">
        <v>0</v>
      </c>
      <c r="D228" s="46">
        <f t="shared" si="159"/>
        <v>0</v>
      </c>
      <c r="E228" s="47">
        <f t="shared" si="160"/>
        <v>0</v>
      </c>
      <c r="G228" s="188"/>
      <c r="H228" s="48" t="s">
        <v>42</v>
      </c>
      <c r="I228" s="48">
        <v>0</v>
      </c>
      <c r="J228" s="46">
        <f t="shared" si="161"/>
        <v>0</v>
      </c>
      <c r="K228" s="47">
        <f t="shared" si="162"/>
        <v>0</v>
      </c>
      <c r="M228" s="188"/>
      <c r="N228" s="35" t="s">
        <v>42</v>
      </c>
      <c r="O228" s="48">
        <v>0</v>
      </c>
      <c r="P228" s="46">
        <f t="shared" si="163"/>
        <v>0</v>
      </c>
      <c r="Q228" s="47">
        <f t="shared" si="164"/>
        <v>0</v>
      </c>
      <c r="S228" s="188"/>
      <c r="T228" s="35" t="s">
        <v>42</v>
      </c>
      <c r="U228" s="48">
        <v>0</v>
      </c>
      <c r="V228" s="46">
        <f t="shared" si="165"/>
        <v>0</v>
      </c>
      <c r="W228" s="47">
        <f t="shared" si="166"/>
        <v>0</v>
      </c>
      <c r="Y228" s="188"/>
      <c r="Z228" s="35" t="s">
        <v>42</v>
      </c>
      <c r="AA228" s="48">
        <v>0</v>
      </c>
      <c r="AB228" s="46">
        <f t="shared" si="172"/>
        <v>0</v>
      </c>
      <c r="AC228" s="47">
        <f t="shared" si="167"/>
        <v>0</v>
      </c>
      <c r="AE228" s="188"/>
      <c r="AF228" s="35" t="s">
        <v>42</v>
      </c>
      <c r="AG228" s="48">
        <v>0</v>
      </c>
      <c r="AH228" s="46">
        <f t="shared" si="168"/>
        <v>0</v>
      </c>
      <c r="AI228" s="47">
        <f t="shared" si="169"/>
        <v>0</v>
      </c>
      <c r="AK228" s="188"/>
      <c r="AL228" s="35" t="s">
        <v>42</v>
      </c>
      <c r="AM228" s="48" t="s">
        <v>37</v>
      </c>
      <c r="AN228" s="46" t="e">
        <f t="shared" si="170"/>
        <v>#VALUE!</v>
      </c>
      <c r="AO228" s="47" t="e">
        <f t="shared" si="171"/>
        <v>#VALUE!</v>
      </c>
    </row>
    <row r="229" spans="1:41" ht="16.5" thickBot="1" thickTop="1">
      <c r="A229" s="189" t="s">
        <v>44</v>
      </c>
      <c r="B229" s="190"/>
      <c r="C229" s="49">
        <f>SUM(C217:C228)</f>
        <v>173.91000000000003</v>
      </c>
      <c r="D229" s="49">
        <f>SUM(D217:D228)</f>
        <v>26.092</v>
      </c>
      <c r="E229" s="49">
        <f>SUM(E217:E228)</f>
        <v>200.002</v>
      </c>
      <c r="G229" s="189" t="s">
        <v>44</v>
      </c>
      <c r="H229" s="190"/>
      <c r="I229" s="49">
        <f>SUM(I217:I228)</f>
        <v>470.48999999999995</v>
      </c>
      <c r="J229" s="49">
        <f>SUM(J217:J228)</f>
        <v>70.57350000000001</v>
      </c>
      <c r="K229" s="49">
        <f>SUM(K217:K228)</f>
        <v>541.0635</v>
      </c>
      <c r="M229" s="189" t="s">
        <v>44</v>
      </c>
      <c r="N229" s="190"/>
      <c r="O229" s="49">
        <f>SUM(O217:O228)</f>
        <v>746</v>
      </c>
      <c r="P229" s="60">
        <f>SUM(P217:P228)</f>
        <v>111.9</v>
      </c>
      <c r="Q229" s="49">
        <f>SUM(Q217:Q228)</f>
        <v>857.9</v>
      </c>
      <c r="S229" s="189" t="s">
        <v>44</v>
      </c>
      <c r="T229" s="190"/>
      <c r="U229" s="49">
        <f>SUM(U217:U228)</f>
        <v>1380</v>
      </c>
      <c r="V229" s="49">
        <f>SUM(V217:V228)</f>
        <v>207</v>
      </c>
      <c r="W229" s="49">
        <f>SUM(W217:W228)</f>
        <v>1587</v>
      </c>
      <c r="Y229" s="189" t="s">
        <v>44</v>
      </c>
      <c r="Z229" s="190"/>
      <c r="AA229" s="49">
        <f>SUM(AA217:AA228)</f>
        <v>923.1899999999999</v>
      </c>
      <c r="AB229" s="60">
        <f>SUM(AB217:AB228)</f>
        <v>37.742999999999995</v>
      </c>
      <c r="AC229" s="60">
        <f>SUM(AC217:AC228)</f>
        <v>960.9329999999999</v>
      </c>
      <c r="AE229" s="189" t="s">
        <v>44</v>
      </c>
      <c r="AF229" s="190"/>
      <c r="AG229" s="49">
        <f>SUM(AG217:AG228)</f>
        <v>2489</v>
      </c>
      <c r="AH229" s="49">
        <f>SUM(AH217:AH228)</f>
        <v>373.34999999999997</v>
      </c>
      <c r="AI229" s="49">
        <f>SUM(AI217:AI228)</f>
        <v>2862.35</v>
      </c>
      <c r="AK229" s="189" t="s">
        <v>44</v>
      </c>
      <c r="AL229" s="190"/>
      <c r="AM229" s="49">
        <f>SUM(AM217:AM228)</f>
        <v>0</v>
      </c>
      <c r="AN229" s="49" t="e">
        <f>SUM(AN217:AN228)</f>
        <v>#VALUE!</v>
      </c>
      <c r="AO229" s="49" t="e">
        <f>SUM(AO217:AO228)</f>
        <v>#VALUE!</v>
      </c>
    </row>
    <row r="230" spans="1:41" ht="52.5" customHeight="1" thickBot="1" thickTop="1">
      <c r="A230" s="191" t="s">
        <v>79</v>
      </c>
      <c r="B230" s="192"/>
      <c r="C230" s="192"/>
      <c r="D230" s="192"/>
      <c r="E230" s="193"/>
      <c r="G230" s="191" t="s">
        <v>79</v>
      </c>
      <c r="H230" s="192"/>
      <c r="I230" s="192"/>
      <c r="J230" s="192"/>
      <c r="K230" s="193"/>
      <c r="M230" s="191" t="s">
        <v>79</v>
      </c>
      <c r="N230" s="192"/>
      <c r="O230" s="192"/>
      <c r="P230" s="192"/>
      <c r="Q230" s="193"/>
      <c r="S230" s="191" t="s">
        <v>79</v>
      </c>
      <c r="T230" s="192"/>
      <c r="U230" s="192"/>
      <c r="V230" s="192"/>
      <c r="W230" s="193"/>
      <c r="Y230" s="191" t="s">
        <v>79</v>
      </c>
      <c r="Z230" s="192"/>
      <c r="AA230" s="192"/>
      <c r="AB230" s="192"/>
      <c r="AC230" s="193"/>
      <c r="AE230" s="191" t="s">
        <v>79</v>
      </c>
      <c r="AF230" s="192"/>
      <c r="AG230" s="192"/>
      <c r="AH230" s="192"/>
      <c r="AI230" s="193"/>
      <c r="AK230" s="191" t="s">
        <v>79</v>
      </c>
      <c r="AL230" s="192"/>
      <c r="AM230" s="192"/>
      <c r="AN230" s="192"/>
      <c r="AO230" s="193"/>
    </row>
    <row r="231" spans="1:41" ht="19.5" thickBot="1" thickTop="1">
      <c r="A231" s="165" t="s">
        <v>45</v>
      </c>
      <c r="B231" s="166"/>
      <c r="C231" s="166"/>
      <c r="D231" s="166"/>
      <c r="E231" s="167"/>
      <c r="G231" s="165" t="s">
        <v>45</v>
      </c>
      <c r="H231" s="166"/>
      <c r="I231" s="166"/>
      <c r="J231" s="166"/>
      <c r="K231" s="167"/>
      <c r="M231" s="165" t="s">
        <v>45</v>
      </c>
      <c r="N231" s="166"/>
      <c r="O231" s="166"/>
      <c r="P231" s="166"/>
      <c r="Q231" s="167"/>
      <c r="S231" s="165" t="s">
        <v>45</v>
      </c>
      <c r="T231" s="166"/>
      <c r="U231" s="166"/>
      <c r="V231" s="166"/>
      <c r="W231" s="167"/>
      <c r="Y231" s="165" t="s">
        <v>45</v>
      </c>
      <c r="Z231" s="166"/>
      <c r="AA231" s="166"/>
      <c r="AB231" s="166"/>
      <c r="AC231" s="167"/>
      <c r="AE231" s="165" t="s">
        <v>45</v>
      </c>
      <c r="AF231" s="166"/>
      <c r="AG231" s="166"/>
      <c r="AH231" s="166"/>
      <c r="AI231" s="167"/>
      <c r="AK231" s="165" t="s">
        <v>45</v>
      </c>
      <c r="AL231" s="166"/>
      <c r="AM231" s="166"/>
      <c r="AN231" s="166"/>
      <c r="AO231" s="167"/>
    </row>
    <row r="232" spans="1:41" ht="73.5" thickBot="1" thickTop="1">
      <c r="A232" s="182" t="s">
        <v>31</v>
      </c>
      <c r="B232" s="183"/>
      <c r="C232" s="44" t="s">
        <v>46</v>
      </c>
      <c r="D232" s="44" t="s">
        <v>33</v>
      </c>
      <c r="E232" s="45" t="s">
        <v>47</v>
      </c>
      <c r="G232" s="182" t="s">
        <v>31</v>
      </c>
      <c r="H232" s="183"/>
      <c r="I232" s="44" t="s">
        <v>46</v>
      </c>
      <c r="J232" s="44" t="s">
        <v>33</v>
      </c>
      <c r="K232" s="45" t="s">
        <v>47</v>
      </c>
      <c r="M232" s="182" t="s">
        <v>31</v>
      </c>
      <c r="N232" s="183"/>
      <c r="O232" s="44" t="s">
        <v>46</v>
      </c>
      <c r="P232" s="44" t="s">
        <v>33</v>
      </c>
      <c r="Q232" s="45" t="s">
        <v>47</v>
      </c>
      <c r="S232" s="182" t="s">
        <v>31</v>
      </c>
      <c r="T232" s="183"/>
      <c r="U232" s="44" t="s">
        <v>46</v>
      </c>
      <c r="V232" s="44" t="s">
        <v>33</v>
      </c>
      <c r="W232" s="45" t="s">
        <v>47</v>
      </c>
      <c r="Y232" s="182" t="s">
        <v>31</v>
      </c>
      <c r="Z232" s="183"/>
      <c r="AA232" s="44" t="s">
        <v>46</v>
      </c>
      <c r="AB232" s="44" t="s">
        <v>33</v>
      </c>
      <c r="AC232" s="45" t="s">
        <v>47</v>
      </c>
      <c r="AE232" s="182" t="s">
        <v>31</v>
      </c>
      <c r="AF232" s="183"/>
      <c r="AG232" s="44" t="s">
        <v>46</v>
      </c>
      <c r="AH232" s="44" t="s">
        <v>33</v>
      </c>
      <c r="AI232" s="45" t="s">
        <v>47</v>
      </c>
      <c r="AK232" s="182" t="s">
        <v>31</v>
      </c>
      <c r="AL232" s="183"/>
      <c r="AM232" s="44" t="s">
        <v>46</v>
      </c>
      <c r="AN232" s="44" t="s">
        <v>33</v>
      </c>
      <c r="AO232" s="45" t="s">
        <v>47</v>
      </c>
    </row>
    <row r="233" spans="1:41" ht="15.75" thickBot="1" thickTop="1">
      <c r="A233" s="186" t="s">
        <v>35</v>
      </c>
      <c r="B233" s="46" t="s">
        <v>36</v>
      </c>
      <c r="C233" s="46">
        <v>0</v>
      </c>
      <c r="D233" s="46">
        <f>PRODUCT(C233*0.15)</f>
        <v>0</v>
      </c>
      <c r="E233" s="47">
        <f>SUM(C233:D233)</f>
        <v>0</v>
      </c>
      <c r="G233" s="186" t="s">
        <v>35</v>
      </c>
      <c r="H233" s="46" t="s">
        <v>36</v>
      </c>
      <c r="I233" s="46">
        <v>86.52</v>
      </c>
      <c r="J233" s="46">
        <f>PRODUCT(I233*0.15)</f>
        <v>12.978</v>
      </c>
      <c r="K233" s="47">
        <f>SUM(I233:J233)</f>
        <v>99.49799999999999</v>
      </c>
      <c r="M233" s="186" t="s">
        <v>35</v>
      </c>
      <c r="N233" s="34" t="s">
        <v>36</v>
      </c>
      <c r="O233" s="46">
        <v>210</v>
      </c>
      <c r="P233" s="46">
        <f>PRODUCT(O233*0.15)</f>
        <v>31.5</v>
      </c>
      <c r="Q233" s="47">
        <f>SUM(O233:P233)</f>
        <v>241.5</v>
      </c>
      <c r="S233" s="186" t="s">
        <v>35</v>
      </c>
      <c r="T233" s="34" t="s">
        <v>36</v>
      </c>
      <c r="U233" s="46">
        <v>230</v>
      </c>
      <c r="V233" s="46">
        <f>PRODUCT(U233*0.15)</f>
        <v>34.5</v>
      </c>
      <c r="W233" s="47">
        <f>SUM(U233:V233)</f>
        <v>264.5</v>
      </c>
      <c r="Y233" s="186" t="s">
        <v>35</v>
      </c>
      <c r="Z233" s="34" t="s">
        <v>36</v>
      </c>
      <c r="AA233" s="46">
        <v>109.2</v>
      </c>
      <c r="AB233" s="59">
        <v>0</v>
      </c>
      <c r="AC233" s="64">
        <f>SUM(AA233:AB233)</f>
        <v>109.2</v>
      </c>
      <c r="AD233" s="65" t="s">
        <v>96</v>
      </c>
      <c r="AE233" s="186" t="s">
        <v>35</v>
      </c>
      <c r="AF233" s="34" t="s">
        <v>36</v>
      </c>
      <c r="AG233" s="46">
        <v>167</v>
      </c>
      <c r="AH233" s="46">
        <f>PRODUCT(AG233*0.15)</f>
        <v>25.05</v>
      </c>
      <c r="AI233" s="47">
        <f>SUM(AG233:AH233)</f>
        <v>192.05</v>
      </c>
      <c r="AK233" s="186" t="s">
        <v>35</v>
      </c>
      <c r="AL233" s="34" t="s">
        <v>36</v>
      </c>
      <c r="AM233" s="46" t="s">
        <v>37</v>
      </c>
      <c r="AN233" s="46" t="e">
        <f>PRODUCT(AM233*0.15)</f>
        <v>#VALUE!</v>
      </c>
      <c r="AO233" s="47" t="e">
        <f>SUM(AM233:AN233)</f>
        <v>#VALUE!</v>
      </c>
    </row>
    <row r="234" spans="1:41" ht="15" thickBot="1">
      <c r="A234" s="187"/>
      <c r="B234" s="46" t="s">
        <v>48</v>
      </c>
      <c r="C234" s="46">
        <v>0</v>
      </c>
      <c r="D234" s="46">
        <f aca="true" t="shared" si="173" ref="D234:D244">PRODUCT(C234*0.15)</f>
        <v>0</v>
      </c>
      <c r="E234" s="47">
        <f aca="true" t="shared" si="174" ref="E234:E244">SUM(C234:D234)</f>
        <v>0</v>
      </c>
      <c r="G234" s="187"/>
      <c r="H234" s="46" t="s">
        <v>48</v>
      </c>
      <c r="I234" s="46">
        <v>54.08</v>
      </c>
      <c r="J234" s="46">
        <f aca="true" t="shared" si="175" ref="J234:J244">PRODUCT(I234*0.15)</f>
        <v>8.112</v>
      </c>
      <c r="K234" s="47">
        <f aca="true" t="shared" si="176" ref="K234:K244">SUM(I234:J234)</f>
        <v>62.192</v>
      </c>
      <c r="M234" s="187"/>
      <c r="N234" s="34" t="s">
        <v>48</v>
      </c>
      <c r="O234" s="46">
        <v>210</v>
      </c>
      <c r="P234" s="46">
        <f aca="true" t="shared" si="177" ref="P234:P244">PRODUCT(O234*0.15)</f>
        <v>31.5</v>
      </c>
      <c r="Q234" s="47">
        <f aca="true" t="shared" si="178" ref="Q234:Q244">SUM(O234:P234)</f>
        <v>241.5</v>
      </c>
      <c r="S234" s="187"/>
      <c r="T234" s="34" t="s">
        <v>48</v>
      </c>
      <c r="U234" s="46">
        <v>230</v>
      </c>
      <c r="V234" s="46">
        <f aca="true" t="shared" si="179" ref="V234:V244">PRODUCT(U234*0.15)</f>
        <v>34.5</v>
      </c>
      <c r="W234" s="47">
        <f aca="true" t="shared" si="180" ref="W234:W244">SUM(U234:V234)</f>
        <v>264.5</v>
      </c>
      <c r="Y234" s="187"/>
      <c r="Z234" s="34" t="s">
        <v>48</v>
      </c>
      <c r="AA234" s="46">
        <v>0</v>
      </c>
      <c r="AB234" s="46">
        <f aca="true" t="shared" si="181" ref="AB234:AB244">PRODUCT(AA234*0.15)</f>
        <v>0</v>
      </c>
      <c r="AC234" s="47">
        <f aca="true" t="shared" si="182" ref="AC234:AC244">SUM(AA234:AB234)</f>
        <v>0</v>
      </c>
      <c r="AE234" s="187"/>
      <c r="AF234" s="34" t="s">
        <v>48</v>
      </c>
      <c r="AG234" s="46">
        <v>0</v>
      </c>
      <c r="AH234" s="46">
        <f aca="true" t="shared" si="183" ref="AH234:AH244">PRODUCT(AG234*0.15)</f>
        <v>0</v>
      </c>
      <c r="AI234" s="47">
        <f aca="true" t="shared" si="184" ref="AI234:AI244">SUM(AG234:AH234)</f>
        <v>0</v>
      </c>
      <c r="AK234" s="187"/>
      <c r="AL234" s="34" t="s">
        <v>48</v>
      </c>
      <c r="AM234" s="46" t="s">
        <v>37</v>
      </c>
      <c r="AN234" s="46" t="e">
        <f aca="true" t="shared" si="185" ref="AN234:AN244">PRODUCT(AM234*0.15)</f>
        <v>#VALUE!</v>
      </c>
      <c r="AO234" s="47" t="e">
        <f aca="true" t="shared" si="186" ref="AO234:AO244">SUM(AM234:AN234)</f>
        <v>#VALUE!</v>
      </c>
    </row>
    <row r="235" spans="1:41" ht="15" thickBot="1">
      <c r="A235" s="187"/>
      <c r="B235" s="46" t="s">
        <v>49</v>
      </c>
      <c r="C235" s="46">
        <v>39.13</v>
      </c>
      <c r="D235" s="46">
        <f t="shared" si="173"/>
        <v>5.8695</v>
      </c>
      <c r="E235" s="47">
        <f t="shared" si="174"/>
        <v>44.999500000000005</v>
      </c>
      <c r="G235" s="187"/>
      <c r="H235" s="46" t="s">
        <v>49</v>
      </c>
      <c r="I235" s="46" t="s">
        <v>89</v>
      </c>
      <c r="J235" s="46"/>
      <c r="K235" s="47"/>
      <c r="M235" s="187"/>
      <c r="N235" s="34" t="s">
        <v>49</v>
      </c>
      <c r="O235" s="46">
        <v>0</v>
      </c>
      <c r="P235" s="46">
        <f t="shared" si="177"/>
        <v>0</v>
      </c>
      <c r="Q235" s="47">
        <f t="shared" si="178"/>
        <v>0</v>
      </c>
      <c r="S235" s="187"/>
      <c r="T235" s="34" t="s">
        <v>49</v>
      </c>
      <c r="U235" s="46">
        <v>0</v>
      </c>
      <c r="V235" s="46">
        <f t="shared" si="179"/>
        <v>0</v>
      </c>
      <c r="W235" s="47">
        <f t="shared" si="180"/>
        <v>0</v>
      </c>
      <c r="Y235" s="187"/>
      <c r="Z235" s="34" t="s">
        <v>49</v>
      </c>
      <c r="AA235" s="46">
        <v>0</v>
      </c>
      <c r="AB235" s="46">
        <f t="shared" si="181"/>
        <v>0</v>
      </c>
      <c r="AC235" s="47">
        <f t="shared" si="182"/>
        <v>0</v>
      </c>
      <c r="AE235" s="187"/>
      <c r="AF235" s="34" t="s">
        <v>49</v>
      </c>
      <c r="AG235" s="46">
        <v>0</v>
      </c>
      <c r="AH235" s="46">
        <f t="shared" si="183"/>
        <v>0</v>
      </c>
      <c r="AI235" s="47">
        <f t="shared" si="184"/>
        <v>0</v>
      </c>
      <c r="AK235" s="187"/>
      <c r="AL235" s="34" t="s">
        <v>49</v>
      </c>
      <c r="AM235" s="46" t="s">
        <v>37</v>
      </c>
      <c r="AN235" s="46" t="e">
        <f t="shared" si="185"/>
        <v>#VALUE!</v>
      </c>
      <c r="AO235" s="47" t="e">
        <f t="shared" si="186"/>
        <v>#VALUE!</v>
      </c>
    </row>
    <row r="236" spans="1:41" ht="15" thickBot="1">
      <c r="A236" s="187"/>
      <c r="B236" s="46" t="s">
        <v>40</v>
      </c>
      <c r="C236" s="46">
        <v>0</v>
      </c>
      <c r="D236" s="46">
        <f t="shared" si="173"/>
        <v>0</v>
      </c>
      <c r="E236" s="47">
        <f t="shared" si="174"/>
        <v>0</v>
      </c>
      <c r="G236" s="187"/>
      <c r="H236" s="46" t="s">
        <v>40</v>
      </c>
      <c r="I236" s="46">
        <v>54.08</v>
      </c>
      <c r="J236" s="46">
        <f t="shared" si="175"/>
        <v>8.112</v>
      </c>
      <c r="K236" s="47">
        <f t="shared" si="176"/>
        <v>62.192</v>
      </c>
      <c r="M236" s="187"/>
      <c r="N236" s="34" t="s">
        <v>40</v>
      </c>
      <c r="O236" s="46">
        <v>0</v>
      </c>
      <c r="P236" s="46">
        <f t="shared" si="177"/>
        <v>0</v>
      </c>
      <c r="Q236" s="47">
        <f t="shared" si="178"/>
        <v>0</v>
      </c>
      <c r="S236" s="187"/>
      <c r="T236" s="34" t="s">
        <v>40</v>
      </c>
      <c r="U236" s="46">
        <v>0</v>
      </c>
      <c r="V236" s="46">
        <f t="shared" si="179"/>
        <v>0</v>
      </c>
      <c r="W236" s="47">
        <f t="shared" si="180"/>
        <v>0</v>
      </c>
      <c r="Y236" s="187"/>
      <c r="Z236" s="34" t="s">
        <v>40</v>
      </c>
      <c r="AA236" s="46">
        <v>0</v>
      </c>
      <c r="AB236" s="46">
        <f t="shared" si="181"/>
        <v>0</v>
      </c>
      <c r="AC236" s="47">
        <f t="shared" si="182"/>
        <v>0</v>
      </c>
      <c r="AE236" s="187"/>
      <c r="AF236" s="34" t="s">
        <v>40</v>
      </c>
      <c r="AG236" s="46">
        <v>295</v>
      </c>
      <c r="AH236" s="46">
        <f t="shared" si="183"/>
        <v>44.25</v>
      </c>
      <c r="AI236" s="47">
        <f t="shared" si="184"/>
        <v>339.25</v>
      </c>
      <c r="AK236" s="187"/>
      <c r="AL236" s="34" t="s">
        <v>40</v>
      </c>
      <c r="AM236" s="46" t="s">
        <v>37</v>
      </c>
      <c r="AN236" s="46" t="e">
        <f t="shared" si="185"/>
        <v>#VALUE!</v>
      </c>
      <c r="AO236" s="47" t="e">
        <f t="shared" si="186"/>
        <v>#VALUE!</v>
      </c>
    </row>
    <row r="237" spans="1:41" ht="15" thickBot="1">
      <c r="A237" s="187"/>
      <c r="B237" s="46" t="s">
        <v>50</v>
      </c>
      <c r="C237" s="46">
        <v>0</v>
      </c>
      <c r="D237" s="46">
        <f t="shared" si="173"/>
        <v>0</v>
      </c>
      <c r="E237" s="47">
        <f t="shared" si="174"/>
        <v>0</v>
      </c>
      <c r="G237" s="187"/>
      <c r="H237" s="46" t="s">
        <v>50</v>
      </c>
      <c r="I237" s="46">
        <v>54.08</v>
      </c>
      <c r="J237" s="46">
        <f t="shared" si="175"/>
        <v>8.112</v>
      </c>
      <c r="K237" s="47">
        <f t="shared" si="176"/>
        <v>62.192</v>
      </c>
      <c r="M237" s="187"/>
      <c r="N237" s="34" t="s">
        <v>50</v>
      </c>
      <c r="O237" s="46">
        <v>63</v>
      </c>
      <c r="P237" s="46">
        <f t="shared" si="177"/>
        <v>9.45</v>
      </c>
      <c r="Q237" s="47">
        <f t="shared" si="178"/>
        <v>72.45</v>
      </c>
      <c r="S237" s="187"/>
      <c r="T237" s="34" t="s">
        <v>50</v>
      </c>
      <c r="U237" s="46">
        <v>145</v>
      </c>
      <c r="V237" s="46">
        <f t="shared" si="179"/>
        <v>21.75</v>
      </c>
      <c r="W237" s="47">
        <f t="shared" si="180"/>
        <v>166.75</v>
      </c>
      <c r="Y237" s="187"/>
      <c r="Z237" s="34" t="s">
        <v>50</v>
      </c>
      <c r="AA237" s="46">
        <v>54.6</v>
      </c>
      <c r="AB237" s="59">
        <v>0</v>
      </c>
      <c r="AC237" s="64">
        <f t="shared" si="182"/>
        <v>54.6</v>
      </c>
      <c r="AD237" s="65" t="s">
        <v>96</v>
      </c>
      <c r="AE237" s="187"/>
      <c r="AF237" s="34" t="s">
        <v>50</v>
      </c>
      <c r="AG237" s="46">
        <v>0</v>
      </c>
      <c r="AH237" s="46">
        <f t="shared" si="183"/>
        <v>0</v>
      </c>
      <c r="AI237" s="47">
        <f t="shared" si="184"/>
        <v>0</v>
      </c>
      <c r="AK237" s="187"/>
      <c r="AL237" s="34" t="s">
        <v>50</v>
      </c>
      <c r="AM237" s="46" t="s">
        <v>37</v>
      </c>
      <c r="AN237" s="46" t="e">
        <f t="shared" si="185"/>
        <v>#VALUE!</v>
      </c>
      <c r="AO237" s="47" t="e">
        <f t="shared" si="186"/>
        <v>#VALUE!</v>
      </c>
    </row>
    <row r="238" spans="1:41" ht="29.25" thickBot="1">
      <c r="A238" s="188"/>
      <c r="B238" s="48" t="s">
        <v>42</v>
      </c>
      <c r="C238" s="48">
        <v>0</v>
      </c>
      <c r="D238" s="46">
        <f t="shared" si="173"/>
        <v>0</v>
      </c>
      <c r="E238" s="47">
        <f t="shared" si="174"/>
        <v>0</v>
      </c>
      <c r="G238" s="188"/>
      <c r="H238" s="48" t="s">
        <v>42</v>
      </c>
      <c r="I238" s="48">
        <v>0</v>
      </c>
      <c r="J238" s="46">
        <f t="shared" si="175"/>
        <v>0</v>
      </c>
      <c r="K238" s="47">
        <f t="shared" si="176"/>
        <v>0</v>
      </c>
      <c r="M238" s="188"/>
      <c r="N238" s="35" t="s">
        <v>42</v>
      </c>
      <c r="O238" s="48">
        <v>0</v>
      </c>
      <c r="P238" s="46">
        <f t="shared" si="177"/>
        <v>0</v>
      </c>
      <c r="Q238" s="47">
        <f t="shared" si="178"/>
        <v>0</v>
      </c>
      <c r="S238" s="188"/>
      <c r="T238" s="35" t="s">
        <v>42</v>
      </c>
      <c r="U238" s="48">
        <v>0</v>
      </c>
      <c r="V238" s="46">
        <f t="shared" si="179"/>
        <v>0</v>
      </c>
      <c r="W238" s="47">
        <f t="shared" si="180"/>
        <v>0</v>
      </c>
      <c r="Y238" s="188"/>
      <c r="Z238" s="35" t="s">
        <v>42</v>
      </c>
      <c r="AA238" s="48">
        <v>0</v>
      </c>
      <c r="AB238" s="46">
        <f t="shared" si="181"/>
        <v>0</v>
      </c>
      <c r="AC238" s="47">
        <f t="shared" si="182"/>
        <v>0</v>
      </c>
      <c r="AE238" s="188"/>
      <c r="AF238" s="35" t="s">
        <v>42</v>
      </c>
      <c r="AG238" s="48">
        <v>0</v>
      </c>
      <c r="AH238" s="46">
        <f t="shared" si="183"/>
        <v>0</v>
      </c>
      <c r="AI238" s="47">
        <f t="shared" si="184"/>
        <v>0</v>
      </c>
      <c r="AK238" s="188"/>
      <c r="AL238" s="35" t="s">
        <v>42</v>
      </c>
      <c r="AM238" s="48" t="s">
        <v>37</v>
      </c>
      <c r="AN238" s="46" t="e">
        <f t="shared" si="185"/>
        <v>#VALUE!</v>
      </c>
      <c r="AO238" s="47" t="e">
        <f t="shared" si="186"/>
        <v>#VALUE!</v>
      </c>
    </row>
    <row r="239" spans="1:41" ht="15.75" thickBot="1" thickTop="1">
      <c r="A239" s="186" t="s">
        <v>43</v>
      </c>
      <c r="B239" s="46" t="s">
        <v>36</v>
      </c>
      <c r="C239" s="46">
        <v>0</v>
      </c>
      <c r="D239" s="46">
        <f t="shared" si="173"/>
        <v>0</v>
      </c>
      <c r="E239" s="47">
        <f t="shared" si="174"/>
        <v>0</v>
      </c>
      <c r="G239" s="186" t="s">
        <v>43</v>
      </c>
      <c r="H239" s="46" t="s">
        <v>36</v>
      </c>
      <c r="I239" s="46">
        <v>86.52</v>
      </c>
      <c r="J239" s="59">
        <f t="shared" si="175"/>
        <v>12.978</v>
      </c>
      <c r="K239" s="47">
        <f t="shared" si="176"/>
        <v>99.49799999999999</v>
      </c>
      <c r="M239" s="186" t="s">
        <v>43</v>
      </c>
      <c r="N239" s="34" t="s">
        <v>36</v>
      </c>
      <c r="O239" s="46">
        <v>105</v>
      </c>
      <c r="P239" s="46">
        <f t="shared" si="177"/>
        <v>15.75</v>
      </c>
      <c r="Q239" s="47">
        <f t="shared" si="178"/>
        <v>120.75</v>
      </c>
      <c r="S239" s="186" t="s">
        <v>43</v>
      </c>
      <c r="T239" s="34" t="s">
        <v>36</v>
      </c>
      <c r="U239" s="46">
        <v>150</v>
      </c>
      <c r="V239" s="46">
        <f t="shared" si="179"/>
        <v>22.5</v>
      </c>
      <c r="W239" s="47">
        <f t="shared" si="180"/>
        <v>172.5</v>
      </c>
      <c r="Y239" s="186" t="s">
        <v>43</v>
      </c>
      <c r="Z239" s="34" t="s">
        <v>36</v>
      </c>
      <c r="AA239" s="46">
        <v>94.95</v>
      </c>
      <c r="AB239" s="46">
        <f t="shared" si="181"/>
        <v>14.2425</v>
      </c>
      <c r="AC239" s="47">
        <f t="shared" si="182"/>
        <v>109.1925</v>
      </c>
      <c r="AE239" s="186" t="s">
        <v>43</v>
      </c>
      <c r="AF239" s="34" t="s">
        <v>36</v>
      </c>
      <c r="AG239" s="46">
        <v>130.5</v>
      </c>
      <c r="AH239" s="46">
        <f t="shared" si="183"/>
        <v>19.575</v>
      </c>
      <c r="AI239" s="47">
        <f t="shared" si="184"/>
        <v>150.075</v>
      </c>
      <c r="AK239" s="186" t="s">
        <v>43</v>
      </c>
      <c r="AL239" s="34" t="s">
        <v>36</v>
      </c>
      <c r="AM239" s="46" t="s">
        <v>37</v>
      </c>
      <c r="AN239" s="46" t="e">
        <f t="shared" si="185"/>
        <v>#VALUE!</v>
      </c>
      <c r="AO239" s="47" t="e">
        <f t="shared" si="186"/>
        <v>#VALUE!</v>
      </c>
    </row>
    <row r="240" spans="1:41" ht="15" thickBot="1">
      <c r="A240" s="187"/>
      <c r="B240" s="46" t="s">
        <v>48</v>
      </c>
      <c r="C240" s="46">
        <v>0</v>
      </c>
      <c r="D240" s="46">
        <f t="shared" si="173"/>
        <v>0</v>
      </c>
      <c r="E240" s="47">
        <f t="shared" si="174"/>
        <v>0</v>
      </c>
      <c r="G240" s="187"/>
      <c r="H240" s="46" t="s">
        <v>48</v>
      </c>
      <c r="I240" s="46">
        <v>54.08</v>
      </c>
      <c r="J240" s="46">
        <f t="shared" si="175"/>
        <v>8.112</v>
      </c>
      <c r="K240" s="47">
        <f t="shared" si="176"/>
        <v>62.192</v>
      </c>
      <c r="M240" s="187"/>
      <c r="N240" s="34" t="s">
        <v>48</v>
      </c>
      <c r="O240" s="46">
        <v>105</v>
      </c>
      <c r="P240" s="46">
        <f t="shared" si="177"/>
        <v>15.75</v>
      </c>
      <c r="Q240" s="47">
        <f t="shared" si="178"/>
        <v>120.75</v>
      </c>
      <c r="S240" s="187"/>
      <c r="T240" s="34" t="s">
        <v>48</v>
      </c>
      <c r="U240" s="46">
        <v>150</v>
      </c>
      <c r="V240" s="46">
        <f t="shared" si="179"/>
        <v>22.5</v>
      </c>
      <c r="W240" s="47">
        <f t="shared" si="180"/>
        <v>172.5</v>
      </c>
      <c r="Y240" s="187"/>
      <c r="Z240" s="34" t="s">
        <v>48</v>
      </c>
      <c r="AA240" s="46">
        <v>0</v>
      </c>
      <c r="AB240" s="46">
        <f t="shared" si="181"/>
        <v>0</v>
      </c>
      <c r="AC240" s="47">
        <f t="shared" si="182"/>
        <v>0</v>
      </c>
      <c r="AE240" s="187"/>
      <c r="AF240" s="34" t="s">
        <v>48</v>
      </c>
      <c r="AG240" s="46">
        <v>0</v>
      </c>
      <c r="AH240" s="46">
        <f t="shared" si="183"/>
        <v>0</v>
      </c>
      <c r="AI240" s="47">
        <f t="shared" si="184"/>
        <v>0</v>
      </c>
      <c r="AK240" s="187"/>
      <c r="AL240" s="34" t="s">
        <v>48</v>
      </c>
      <c r="AM240" s="46" t="s">
        <v>37</v>
      </c>
      <c r="AN240" s="46" t="e">
        <f t="shared" si="185"/>
        <v>#VALUE!</v>
      </c>
      <c r="AO240" s="47" t="e">
        <f t="shared" si="186"/>
        <v>#VALUE!</v>
      </c>
    </row>
    <row r="241" spans="1:41" ht="15" thickBot="1">
      <c r="A241" s="187"/>
      <c r="B241" s="46" t="s">
        <v>49</v>
      </c>
      <c r="C241" s="46">
        <v>17.39</v>
      </c>
      <c r="D241" s="46">
        <f t="shared" si="173"/>
        <v>2.6085</v>
      </c>
      <c r="E241" s="47">
        <f t="shared" si="174"/>
        <v>19.9985</v>
      </c>
      <c r="G241" s="187"/>
      <c r="H241" s="46" t="s">
        <v>49</v>
      </c>
      <c r="I241" s="46" t="s">
        <v>89</v>
      </c>
      <c r="J241" s="46"/>
      <c r="K241" s="47"/>
      <c r="M241" s="187"/>
      <c r="N241" s="34" t="s">
        <v>49</v>
      </c>
      <c r="O241" s="46">
        <v>0</v>
      </c>
      <c r="P241" s="46">
        <f t="shared" si="177"/>
        <v>0</v>
      </c>
      <c r="Q241" s="47">
        <f t="shared" si="178"/>
        <v>0</v>
      </c>
      <c r="S241" s="187"/>
      <c r="T241" s="34" t="s">
        <v>49</v>
      </c>
      <c r="U241" s="46">
        <v>0</v>
      </c>
      <c r="V241" s="46">
        <f t="shared" si="179"/>
        <v>0</v>
      </c>
      <c r="W241" s="47">
        <f t="shared" si="180"/>
        <v>0</v>
      </c>
      <c r="Y241" s="187"/>
      <c r="Z241" s="34" t="s">
        <v>49</v>
      </c>
      <c r="AA241" s="46">
        <v>0</v>
      </c>
      <c r="AB241" s="46">
        <f t="shared" si="181"/>
        <v>0</v>
      </c>
      <c r="AC241" s="47">
        <f t="shared" si="182"/>
        <v>0</v>
      </c>
      <c r="AE241" s="187"/>
      <c r="AF241" s="34" t="s">
        <v>49</v>
      </c>
      <c r="AG241" s="46">
        <v>0</v>
      </c>
      <c r="AH241" s="46">
        <f t="shared" si="183"/>
        <v>0</v>
      </c>
      <c r="AI241" s="47">
        <f t="shared" si="184"/>
        <v>0</v>
      </c>
      <c r="AK241" s="187"/>
      <c r="AL241" s="34" t="s">
        <v>49</v>
      </c>
      <c r="AM241" s="46" t="s">
        <v>37</v>
      </c>
      <c r="AN241" s="46" t="e">
        <f t="shared" si="185"/>
        <v>#VALUE!</v>
      </c>
      <c r="AO241" s="47" t="e">
        <f t="shared" si="186"/>
        <v>#VALUE!</v>
      </c>
    </row>
    <row r="242" spans="1:41" ht="15" thickBot="1">
      <c r="A242" s="187"/>
      <c r="B242" s="46" t="s">
        <v>40</v>
      </c>
      <c r="C242" s="46">
        <v>0</v>
      </c>
      <c r="D242" s="46">
        <f t="shared" si="173"/>
        <v>0</v>
      </c>
      <c r="E242" s="47">
        <f t="shared" si="174"/>
        <v>0</v>
      </c>
      <c r="G242" s="187"/>
      <c r="H242" s="46" t="s">
        <v>40</v>
      </c>
      <c r="I242" s="46">
        <v>54.08</v>
      </c>
      <c r="J242" s="46">
        <f t="shared" si="175"/>
        <v>8.112</v>
      </c>
      <c r="K242" s="47">
        <f t="shared" si="176"/>
        <v>62.192</v>
      </c>
      <c r="M242" s="187"/>
      <c r="N242" s="34" t="s">
        <v>40</v>
      </c>
      <c r="O242" s="46">
        <v>52.5</v>
      </c>
      <c r="P242" s="46">
        <f t="shared" si="177"/>
        <v>7.875</v>
      </c>
      <c r="Q242" s="47">
        <f t="shared" si="178"/>
        <v>60.375</v>
      </c>
      <c r="S242" s="187"/>
      <c r="T242" s="34" t="s">
        <v>40</v>
      </c>
      <c r="U242" s="46">
        <v>0</v>
      </c>
      <c r="V242" s="46">
        <f t="shared" si="179"/>
        <v>0</v>
      </c>
      <c r="W242" s="47">
        <f t="shared" si="180"/>
        <v>0</v>
      </c>
      <c r="Y242" s="187"/>
      <c r="Z242" s="34" t="s">
        <v>40</v>
      </c>
      <c r="AA242" s="46">
        <v>0</v>
      </c>
      <c r="AB242" s="46">
        <f t="shared" si="181"/>
        <v>0</v>
      </c>
      <c r="AC242" s="47">
        <f t="shared" si="182"/>
        <v>0</v>
      </c>
      <c r="AE242" s="187"/>
      <c r="AF242" s="34" t="s">
        <v>40</v>
      </c>
      <c r="AG242" s="46">
        <v>261</v>
      </c>
      <c r="AH242" s="46">
        <f t="shared" si="183"/>
        <v>39.15</v>
      </c>
      <c r="AI242" s="47">
        <f t="shared" si="184"/>
        <v>300.15</v>
      </c>
      <c r="AK242" s="187"/>
      <c r="AL242" s="34" t="s">
        <v>40</v>
      </c>
      <c r="AM242" s="46" t="s">
        <v>37</v>
      </c>
      <c r="AN242" s="46" t="e">
        <f t="shared" si="185"/>
        <v>#VALUE!</v>
      </c>
      <c r="AO242" s="47" t="e">
        <f t="shared" si="186"/>
        <v>#VALUE!</v>
      </c>
    </row>
    <row r="243" spans="1:41" ht="15" thickBot="1">
      <c r="A243" s="187"/>
      <c r="B243" s="46" t="s">
        <v>50</v>
      </c>
      <c r="C243" s="46">
        <v>0</v>
      </c>
      <c r="D243" s="46">
        <f t="shared" si="173"/>
        <v>0</v>
      </c>
      <c r="E243" s="47">
        <f t="shared" si="174"/>
        <v>0</v>
      </c>
      <c r="G243" s="187"/>
      <c r="H243" s="46" t="s">
        <v>50</v>
      </c>
      <c r="I243" s="46">
        <v>54.08</v>
      </c>
      <c r="J243" s="46">
        <f t="shared" si="175"/>
        <v>8.112</v>
      </c>
      <c r="K243" s="47">
        <f t="shared" si="176"/>
        <v>62.192</v>
      </c>
      <c r="M243" s="187"/>
      <c r="N243" s="34" t="s">
        <v>50</v>
      </c>
      <c r="O243" s="46">
        <v>0</v>
      </c>
      <c r="P243" s="46">
        <f t="shared" si="177"/>
        <v>0</v>
      </c>
      <c r="Q243" s="47">
        <f t="shared" si="178"/>
        <v>0</v>
      </c>
      <c r="S243" s="187"/>
      <c r="T243" s="34" t="s">
        <v>50</v>
      </c>
      <c r="U243" s="46">
        <v>145</v>
      </c>
      <c r="V243" s="46">
        <f t="shared" si="179"/>
        <v>21.75</v>
      </c>
      <c r="W243" s="47">
        <f t="shared" si="180"/>
        <v>166.75</v>
      </c>
      <c r="Y243" s="187"/>
      <c r="Z243" s="34" t="s">
        <v>50</v>
      </c>
      <c r="AA243" s="46">
        <v>47.47</v>
      </c>
      <c r="AB243" s="59">
        <v>1.65</v>
      </c>
      <c r="AC243" s="64">
        <f t="shared" si="182"/>
        <v>49.12</v>
      </c>
      <c r="AD243" s="65" t="s">
        <v>96</v>
      </c>
      <c r="AE243" s="187"/>
      <c r="AF243" s="34" t="s">
        <v>50</v>
      </c>
      <c r="AG243" s="46">
        <v>0</v>
      </c>
      <c r="AH243" s="46">
        <f t="shared" si="183"/>
        <v>0</v>
      </c>
      <c r="AI243" s="47">
        <f t="shared" si="184"/>
        <v>0</v>
      </c>
      <c r="AK243" s="187"/>
      <c r="AL243" s="34" t="s">
        <v>50</v>
      </c>
      <c r="AM243" s="46" t="s">
        <v>37</v>
      </c>
      <c r="AN243" s="46" t="e">
        <f t="shared" si="185"/>
        <v>#VALUE!</v>
      </c>
      <c r="AO243" s="47" t="e">
        <f t="shared" si="186"/>
        <v>#VALUE!</v>
      </c>
    </row>
    <row r="244" spans="1:41" ht="29.25" thickBot="1">
      <c r="A244" s="188"/>
      <c r="B244" s="48" t="s">
        <v>42</v>
      </c>
      <c r="C244" s="48">
        <v>0</v>
      </c>
      <c r="D244" s="46">
        <f t="shared" si="173"/>
        <v>0</v>
      </c>
      <c r="E244" s="47">
        <f t="shared" si="174"/>
        <v>0</v>
      </c>
      <c r="G244" s="188"/>
      <c r="H244" s="48" t="s">
        <v>42</v>
      </c>
      <c r="I244" s="48">
        <v>0</v>
      </c>
      <c r="J244" s="46">
        <f t="shared" si="175"/>
        <v>0</v>
      </c>
      <c r="K244" s="47">
        <f t="shared" si="176"/>
        <v>0</v>
      </c>
      <c r="M244" s="188"/>
      <c r="N244" s="35" t="s">
        <v>42</v>
      </c>
      <c r="O244" s="48">
        <v>0</v>
      </c>
      <c r="P244" s="46">
        <f t="shared" si="177"/>
        <v>0</v>
      </c>
      <c r="Q244" s="47">
        <f t="shared" si="178"/>
        <v>0</v>
      </c>
      <c r="S244" s="188"/>
      <c r="T244" s="35" t="s">
        <v>42</v>
      </c>
      <c r="U244" s="48">
        <v>0</v>
      </c>
      <c r="V244" s="46">
        <f t="shared" si="179"/>
        <v>0</v>
      </c>
      <c r="W244" s="47">
        <f t="shared" si="180"/>
        <v>0</v>
      </c>
      <c r="Y244" s="188"/>
      <c r="Z244" s="35" t="s">
        <v>42</v>
      </c>
      <c r="AA244" s="48">
        <v>0</v>
      </c>
      <c r="AB244" s="46">
        <f t="shared" si="181"/>
        <v>0</v>
      </c>
      <c r="AC244" s="47">
        <f t="shared" si="182"/>
        <v>0</v>
      </c>
      <c r="AE244" s="188"/>
      <c r="AF244" s="35" t="s">
        <v>42</v>
      </c>
      <c r="AG244" s="48">
        <v>0</v>
      </c>
      <c r="AH244" s="46">
        <f t="shared" si="183"/>
        <v>0</v>
      </c>
      <c r="AI244" s="47">
        <f t="shared" si="184"/>
        <v>0</v>
      </c>
      <c r="AK244" s="188"/>
      <c r="AL244" s="35" t="s">
        <v>42</v>
      </c>
      <c r="AM244" s="48" t="s">
        <v>37</v>
      </c>
      <c r="AN244" s="46" t="e">
        <f t="shared" si="185"/>
        <v>#VALUE!</v>
      </c>
      <c r="AO244" s="47" t="e">
        <f t="shared" si="186"/>
        <v>#VALUE!</v>
      </c>
    </row>
    <row r="245" spans="1:41" ht="16.5" thickBot="1" thickTop="1">
      <c r="A245" s="189" t="s">
        <v>44</v>
      </c>
      <c r="B245" s="190"/>
      <c r="C245" s="49">
        <f>SUM(C233:C244)</f>
        <v>56.52</v>
      </c>
      <c r="D245" s="49">
        <f>SUM(D233:D244)</f>
        <v>8.478</v>
      </c>
      <c r="E245" s="49">
        <f>SUM(E233:E244)</f>
        <v>64.998</v>
      </c>
      <c r="G245" s="189" t="s">
        <v>44</v>
      </c>
      <c r="H245" s="190"/>
      <c r="I245" s="49">
        <f>SUM(I233:I244)</f>
        <v>497.5199999999999</v>
      </c>
      <c r="J245" s="60">
        <f>SUM(J233:J244)</f>
        <v>74.628</v>
      </c>
      <c r="K245" s="60">
        <f>SUM(K233:K244)</f>
        <v>572.148</v>
      </c>
      <c r="L245" s="61" t="s">
        <v>90</v>
      </c>
      <c r="M245" s="189" t="s">
        <v>44</v>
      </c>
      <c r="N245" s="190"/>
      <c r="O245" s="49">
        <f>SUM(O233:O244)</f>
        <v>745.5</v>
      </c>
      <c r="P245" s="60">
        <f>SUM(P233:P244)</f>
        <v>111.825</v>
      </c>
      <c r="Q245" s="49">
        <f>SUM(Q233:Q244)</f>
        <v>857.325</v>
      </c>
      <c r="S245" s="189" t="s">
        <v>44</v>
      </c>
      <c r="T245" s="190"/>
      <c r="U245" s="49">
        <f>SUM(U233:U244)</f>
        <v>1050</v>
      </c>
      <c r="V245" s="49">
        <f>SUM(V233:V244)</f>
        <v>157.5</v>
      </c>
      <c r="W245" s="49">
        <f>SUM(W233:W244)</f>
        <v>1207.5</v>
      </c>
      <c r="Y245" s="189" t="s">
        <v>44</v>
      </c>
      <c r="Z245" s="190"/>
      <c r="AA245" s="49">
        <f>SUM(AA233:AA244)</f>
        <v>306.22</v>
      </c>
      <c r="AB245" s="60">
        <f>SUM(AB233:AB244)</f>
        <v>15.8925</v>
      </c>
      <c r="AC245" s="60">
        <f>SUM(AC233:AC244)</f>
        <v>322.1125</v>
      </c>
      <c r="AE245" s="189" t="s">
        <v>44</v>
      </c>
      <c r="AF245" s="190"/>
      <c r="AG245" s="49">
        <f>SUM(AG233:AG244)</f>
        <v>853.5</v>
      </c>
      <c r="AH245" s="49">
        <f>SUM(AH233:AH244)</f>
        <v>128.025</v>
      </c>
      <c r="AI245" s="49">
        <f>SUM(AI233:AI244)</f>
        <v>981.525</v>
      </c>
      <c r="AK245" s="189" t="s">
        <v>44</v>
      </c>
      <c r="AL245" s="190"/>
      <c r="AM245" s="49">
        <f>SUM(AM233:AM244)</f>
        <v>0</v>
      </c>
      <c r="AN245" s="49" t="e">
        <f>SUM(AN233:AN244)</f>
        <v>#VALUE!</v>
      </c>
      <c r="AO245" s="49" t="e">
        <f>SUM(AO233:AO244)</f>
        <v>#VALUE!</v>
      </c>
    </row>
    <row r="246" spans="1:41" ht="52.5" customHeight="1" thickBot="1" thickTop="1">
      <c r="A246" s="191" t="s">
        <v>79</v>
      </c>
      <c r="B246" s="192"/>
      <c r="C246" s="192"/>
      <c r="D246" s="192"/>
      <c r="E246" s="193"/>
      <c r="G246" s="191" t="s">
        <v>79</v>
      </c>
      <c r="H246" s="192"/>
      <c r="I246" s="192"/>
      <c r="J246" s="192"/>
      <c r="K246" s="193"/>
      <c r="M246" s="191" t="s">
        <v>79</v>
      </c>
      <c r="N246" s="192"/>
      <c r="O246" s="192"/>
      <c r="P246" s="192"/>
      <c r="Q246" s="193"/>
      <c r="S246" s="191" t="s">
        <v>79</v>
      </c>
      <c r="T246" s="192"/>
      <c r="U246" s="192"/>
      <c r="V246" s="192"/>
      <c r="W246" s="193"/>
      <c r="Y246" s="191" t="s">
        <v>79</v>
      </c>
      <c r="Z246" s="192"/>
      <c r="AA246" s="192"/>
      <c r="AB246" s="192"/>
      <c r="AC246" s="193"/>
      <c r="AE246" s="191" t="s">
        <v>79</v>
      </c>
      <c r="AF246" s="192"/>
      <c r="AG246" s="192"/>
      <c r="AH246" s="192"/>
      <c r="AI246" s="193"/>
      <c r="AK246" s="191" t="s">
        <v>79</v>
      </c>
      <c r="AL246" s="192"/>
      <c r="AM246" s="192"/>
      <c r="AN246" s="192"/>
      <c r="AO246" s="193"/>
    </row>
    <row r="247" spans="1:41" ht="19.5" thickBot="1" thickTop="1">
      <c r="A247" s="165" t="s">
        <v>51</v>
      </c>
      <c r="B247" s="166"/>
      <c r="C247" s="166"/>
      <c r="D247" s="166"/>
      <c r="E247" s="167"/>
      <c r="G247" s="165" t="s">
        <v>51</v>
      </c>
      <c r="H247" s="166"/>
      <c r="I247" s="166"/>
      <c r="J247" s="166"/>
      <c r="K247" s="167"/>
      <c r="M247" s="165" t="s">
        <v>51</v>
      </c>
      <c r="N247" s="166"/>
      <c r="O247" s="166"/>
      <c r="P247" s="166"/>
      <c r="Q247" s="167"/>
      <c r="S247" s="165" t="s">
        <v>51</v>
      </c>
      <c r="T247" s="166"/>
      <c r="U247" s="166"/>
      <c r="V247" s="166"/>
      <c r="W247" s="167"/>
      <c r="Y247" s="165" t="s">
        <v>51</v>
      </c>
      <c r="Z247" s="166"/>
      <c r="AA247" s="166"/>
      <c r="AB247" s="166"/>
      <c r="AC247" s="167"/>
      <c r="AE247" s="165" t="s">
        <v>51</v>
      </c>
      <c r="AF247" s="166"/>
      <c r="AG247" s="166"/>
      <c r="AH247" s="166"/>
      <c r="AI247" s="167"/>
      <c r="AK247" s="165" t="s">
        <v>51</v>
      </c>
      <c r="AL247" s="166"/>
      <c r="AM247" s="166"/>
      <c r="AN247" s="166"/>
      <c r="AO247" s="167"/>
    </row>
    <row r="248" spans="1:41" ht="73.5" thickBot="1" thickTop="1">
      <c r="A248" s="182" t="s">
        <v>31</v>
      </c>
      <c r="B248" s="183"/>
      <c r="C248" s="44" t="s">
        <v>46</v>
      </c>
      <c r="D248" s="44" t="s">
        <v>33</v>
      </c>
      <c r="E248" s="45" t="s">
        <v>47</v>
      </c>
      <c r="G248" s="182" t="s">
        <v>31</v>
      </c>
      <c r="H248" s="183"/>
      <c r="I248" s="44" t="s">
        <v>46</v>
      </c>
      <c r="J248" s="44" t="s">
        <v>33</v>
      </c>
      <c r="K248" s="45" t="s">
        <v>47</v>
      </c>
      <c r="M248" s="182" t="s">
        <v>31</v>
      </c>
      <c r="N248" s="183"/>
      <c r="O248" s="44" t="s">
        <v>46</v>
      </c>
      <c r="P248" s="44" t="s">
        <v>33</v>
      </c>
      <c r="Q248" s="45" t="s">
        <v>47</v>
      </c>
      <c r="S248" s="182" t="s">
        <v>31</v>
      </c>
      <c r="T248" s="183"/>
      <c r="U248" s="44" t="s">
        <v>46</v>
      </c>
      <c r="V248" s="44" t="s">
        <v>33</v>
      </c>
      <c r="W248" s="45" t="s">
        <v>47</v>
      </c>
      <c r="Y248" s="182" t="s">
        <v>31</v>
      </c>
      <c r="Z248" s="183"/>
      <c r="AA248" s="44" t="s">
        <v>46</v>
      </c>
      <c r="AB248" s="44" t="s">
        <v>33</v>
      </c>
      <c r="AC248" s="45" t="s">
        <v>47</v>
      </c>
      <c r="AE248" s="182" t="s">
        <v>31</v>
      </c>
      <c r="AF248" s="183"/>
      <c r="AG248" s="44" t="s">
        <v>46</v>
      </c>
      <c r="AH248" s="44" t="s">
        <v>33</v>
      </c>
      <c r="AI248" s="45" t="s">
        <v>47</v>
      </c>
      <c r="AK248" s="182" t="s">
        <v>31</v>
      </c>
      <c r="AL248" s="183"/>
      <c r="AM248" s="44" t="s">
        <v>46</v>
      </c>
      <c r="AN248" s="44" t="s">
        <v>33</v>
      </c>
      <c r="AO248" s="45" t="s">
        <v>47</v>
      </c>
    </row>
    <row r="249" spans="1:41" ht="15.75" thickBot="1" thickTop="1">
      <c r="A249" s="186" t="s">
        <v>35</v>
      </c>
      <c r="B249" s="46" t="s">
        <v>36</v>
      </c>
      <c r="C249" s="46">
        <v>0</v>
      </c>
      <c r="D249" s="46">
        <f>PRODUCT(C249*0.15)</f>
        <v>0</v>
      </c>
      <c r="E249" s="47">
        <f>SUM(C249:D249)</f>
        <v>0</v>
      </c>
      <c r="G249" s="186" t="s">
        <v>35</v>
      </c>
      <c r="H249" s="46" t="s">
        <v>36</v>
      </c>
      <c r="I249" s="46">
        <v>48.67</v>
      </c>
      <c r="J249" s="46">
        <f>PRODUCT(I249*0.15)</f>
        <v>7.3004999999999995</v>
      </c>
      <c r="K249" s="47">
        <f>SUM(I249:J249)</f>
        <v>55.9705</v>
      </c>
      <c r="M249" s="186" t="s">
        <v>35</v>
      </c>
      <c r="N249" s="34" t="s">
        <v>36</v>
      </c>
      <c r="O249" s="46">
        <v>105</v>
      </c>
      <c r="P249" s="46">
        <f>PRODUCT(O249*0.15)</f>
        <v>15.75</v>
      </c>
      <c r="Q249" s="47">
        <f>SUM(O249:P249)</f>
        <v>120.75</v>
      </c>
      <c r="S249" s="186" t="s">
        <v>35</v>
      </c>
      <c r="T249" s="34" t="s">
        <v>36</v>
      </c>
      <c r="U249" s="46">
        <v>130</v>
      </c>
      <c r="V249" s="46">
        <f>PRODUCT(U249*0.15)</f>
        <v>19.5</v>
      </c>
      <c r="W249" s="47">
        <f>SUM(U249:V249)</f>
        <v>149.5</v>
      </c>
      <c r="Y249" s="186" t="s">
        <v>35</v>
      </c>
      <c r="Z249" s="34" t="s">
        <v>36</v>
      </c>
      <c r="AA249" s="46">
        <v>81.89</v>
      </c>
      <c r="AB249" s="59">
        <v>0</v>
      </c>
      <c r="AC249" s="64">
        <f>SUM(AA249:AB249)</f>
        <v>81.89</v>
      </c>
      <c r="AD249" s="65" t="s">
        <v>96</v>
      </c>
      <c r="AE249" s="186" t="s">
        <v>35</v>
      </c>
      <c r="AF249" s="34" t="s">
        <v>36</v>
      </c>
      <c r="AG249" s="46">
        <v>183</v>
      </c>
      <c r="AH249" s="46">
        <f>PRODUCT(AG249*0.15)</f>
        <v>27.45</v>
      </c>
      <c r="AI249" s="64">
        <f>SUM(AG249:AH249)</f>
        <v>210.45</v>
      </c>
      <c r="AK249" s="186" t="s">
        <v>35</v>
      </c>
      <c r="AL249" s="34" t="s">
        <v>36</v>
      </c>
      <c r="AM249" s="46" t="s">
        <v>37</v>
      </c>
      <c r="AN249" s="46" t="e">
        <f>PRODUCT(AM249*0.15)</f>
        <v>#VALUE!</v>
      </c>
      <c r="AO249" s="47" t="e">
        <f>SUM(AM249:AN249)</f>
        <v>#VALUE!</v>
      </c>
    </row>
    <row r="250" spans="1:41" ht="15" thickBot="1">
      <c r="A250" s="187"/>
      <c r="B250" s="46" t="s">
        <v>48</v>
      </c>
      <c r="C250" s="46">
        <v>0</v>
      </c>
      <c r="D250" s="46">
        <f aca="true" t="shared" si="187" ref="D250:D260">PRODUCT(C250*0.15)</f>
        <v>0</v>
      </c>
      <c r="E250" s="47">
        <f aca="true" t="shared" si="188" ref="E250:E260">SUM(C250:D250)</f>
        <v>0</v>
      </c>
      <c r="G250" s="187"/>
      <c r="H250" s="46" t="s">
        <v>48</v>
      </c>
      <c r="I250" s="46">
        <v>54.08</v>
      </c>
      <c r="J250" s="46">
        <f aca="true" t="shared" si="189" ref="J250:J260">PRODUCT(I250*0.15)</f>
        <v>8.112</v>
      </c>
      <c r="K250" s="47">
        <f aca="true" t="shared" si="190" ref="K250:K260">SUM(I250:J250)</f>
        <v>62.192</v>
      </c>
      <c r="M250" s="187"/>
      <c r="N250" s="34" t="s">
        <v>48</v>
      </c>
      <c r="O250" s="46">
        <v>105</v>
      </c>
      <c r="P250" s="46">
        <f aca="true" t="shared" si="191" ref="P250:P260">PRODUCT(O250*0.15)</f>
        <v>15.75</v>
      </c>
      <c r="Q250" s="47">
        <f aca="true" t="shared" si="192" ref="Q250:Q260">SUM(O250:P250)</f>
        <v>120.75</v>
      </c>
      <c r="S250" s="187"/>
      <c r="T250" s="34" t="s">
        <v>48</v>
      </c>
      <c r="U250" s="46">
        <v>130</v>
      </c>
      <c r="V250" s="46">
        <f aca="true" t="shared" si="193" ref="V250:V260">PRODUCT(U250*0.15)</f>
        <v>19.5</v>
      </c>
      <c r="W250" s="47">
        <f aca="true" t="shared" si="194" ref="W250:W260">SUM(U250:V250)</f>
        <v>149.5</v>
      </c>
      <c r="Y250" s="187"/>
      <c r="Z250" s="34" t="s">
        <v>48</v>
      </c>
      <c r="AA250" s="46">
        <v>0</v>
      </c>
      <c r="AB250" s="46">
        <f aca="true" t="shared" si="195" ref="AB250:AB260">PRODUCT(AA250*0.15)</f>
        <v>0</v>
      </c>
      <c r="AC250" s="47">
        <f aca="true" t="shared" si="196" ref="AC250:AC260">SUM(AA250:AB250)</f>
        <v>0</v>
      </c>
      <c r="AE250" s="187"/>
      <c r="AF250" s="34" t="s">
        <v>48</v>
      </c>
      <c r="AG250" s="46">
        <v>0</v>
      </c>
      <c r="AH250" s="46">
        <f aca="true" t="shared" si="197" ref="AH250:AH260">PRODUCT(AG250*0.15)</f>
        <v>0</v>
      </c>
      <c r="AI250" s="47">
        <f aca="true" t="shared" si="198" ref="AI250:AI260">SUM(AG250:AH250)</f>
        <v>0</v>
      </c>
      <c r="AK250" s="187"/>
      <c r="AL250" s="34" t="s">
        <v>48</v>
      </c>
      <c r="AM250" s="46" t="s">
        <v>37</v>
      </c>
      <c r="AN250" s="46" t="e">
        <f aca="true" t="shared" si="199" ref="AN250:AN260">PRODUCT(AM250*0.15)</f>
        <v>#VALUE!</v>
      </c>
      <c r="AO250" s="47" t="e">
        <f aca="true" t="shared" si="200" ref="AO250:AO260">SUM(AM250:AN250)</f>
        <v>#VALUE!</v>
      </c>
    </row>
    <row r="251" spans="1:41" ht="15" thickBot="1">
      <c r="A251" s="187"/>
      <c r="B251" s="46" t="s">
        <v>49</v>
      </c>
      <c r="C251" s="46">
        <v>43.48</v>
      </c>
      <c r="D251" s="46">
        <f t="shared" si="187"/>
        <v>6.521999999999999</v>
      </c>
      <c r="E251" s="47">
        <f t="shared" si="188"/>
        <v>50.001999999999995</v>
      </c>
      <c r="G251" s="187"/>
      <c r="H251" s="46" t="s">
        <v>49</v>
      </c>
      <c r="I251" s="46" t="s">
        <v>89</v>
      </c>
      <c r="J251" s="46"/>
      <c r="K251" s="47"/>
      <c r="M251" s="187"/>
      <c r="N251" s="34" t="s">
        <v>49</v>
      </c>
      <c r="O251" s="46">
        <v>0</v>
      </c>
      <c r="P251" s="46">
        <f t="shared" si="191"/>
        <v>0</v>
      </c>
      <c r="Q251" s="47">
        <f t="shared" si="192"/>
        <v>0</v>
      </c>
      <c r="S251" s="187"/>
      <c r="T251" s="34" t="s">
        <v>49</v>
      </c>
      <c r="U251" s="46">
        <v>0</v>
      </c>
      <c r="V251" s="46">
        <f t="shared" si="193"/>
        <v>0</v>
      </c>
      <c r="W251" s="47">
        <f t="shared" si="194"/>
        <v>0</v>
      </c>
      <c r="Y251" s="187"/>
      <c r="Z251" s="34" t="s">
        <v>49</v>
      </c>
      <c r="AA251" s="46">
        <v>0</v>
      </c>
      <c r="AB251" s="46">
        <f t="shared" si="195"/>
        <v>0</v>
      </c>
      <c r="AC251" s="47">
        <f t="shared" si="196"/>
        <v>0</v>
      </c>
      <c r="AE251" s="187"/>
      <c r="AF251" s="34" t="s">
        <v>49</v>
      </c>
      <c r="AG251" s="46">
        <v>0</v>
      </c>
      <c r="AH251" s="46">
        <f t="shared" si="197"/>
        <v>0</v>
      </c>
      <c r="AI251" s="47">
        <f t="shared" si="198"/>
        <v>0</v>
      </c>
      <c r="AK251" s="187"/>
      <c r="AL251" s="34" t="s">
        <v>49</v>
      </c>
      <c r="AM251" s="46" t="s">
        <v>37</v>
      </c>
      <c r="AN251" s="46" t="e">
        <f t="shared" si="199"/>
        <v>#VALUE!</v>
      </c>
      <c r="AO251" s="47" t="e">
        <f t="shared" si="200"/>
        <v>#VALUE!</v>
      </c>
    </row>
    <row r="252" spans="1:41" ht="15" thickBot="1">
      <c r="A252" s="187"/>
      <c r="B252" s="46" t="s">
        <v>40</v>
      </c>
      <c r="C252" s="46">
        <v>0</v>
      </c>
      <c r="D252" s="46">
        <f t="shared" si="187"/>
        <v>0</v>
      </c>
      <c r="E252" s="47">
        <f t="shared" si="188"/>
        <v>0</v>
      </c>
      <c r="G252" s="187"/>
      <c r="H252" s="46" t="s">
        <v>40</v>
      </c>
      <c r="I252" s="46">
        <v>54.08</v>
      </c>
      <c r="J252" s="46">
        <f t="shared" si="189"/>
        <v>8.112</v>
      </c>
      <c r="K252" s="47">
        <f t="shared" si="190"/>
        <v>62.192</v>
      </c>
      <c r="M252" s="187"/>
      <c r="N252" s="34" t="s">
        <v>40</v>
      </c>
      <c r="O252" s="46">
        <v>0</v>
      </c>
      <c r="P252" s="46">
        <f t="shared" si="191"/>
        <v>0</v>
      </c>
      <c r="Q252" s="47">
        <f t="shared" si="192"/>
        <v>0</v>
      </c>
      <c r="S252" s="187"/>
      <c r="T252" s="34" t="s">
        <v>40</v>
      </c>
      <c r="U252" s="46">
        <v>0</v>
      </c>
      <c r="V252" s="46">
        <f t="shared" si="193"/>
        <v>0</v>
      </c>
      <c r="W252" s="47">
        <f t="shared" si="194"/>
        <v>0</v>
      </c>
      <c r="Y252" s="187"/>
      <c r="Z252" s="34" t="s">
        <v>40</v>
      </c>
      <c r="AA252" s="46">
        <v>0</v>
      </c>
      <c r="AB252" s="46">
        <f t="shared" si="195"/>
        <v>0</v>
      </c>
      <c r="AC252" s="47">
        <f t="shared" si="196"/>
        <v>0</v>
      </c>
      <c r="AE252" s="187"/>
      <c r="AF252" s="34" t="s">
        <v>40</v>
      </c>
      <c r="AG252" s="46">
        <v>295</v>
      </c>
      <c r="AH252" s="46">
        <f t="shared" si="197"/>
        <v>44.25</v>
      </c>
      <c r="AI252" s="64">
        <f t="shared" si="198"/>
        <v>339.25</v>
      </c>
      <c r="AK252" s="187"/>
      <c r="AL252" s="34" t="s">
        <v>40</v>
      </c>
      <c r="AM252" s="46" t="s">
        <v>37</v>
      </c>
      <c r="AN252" s="46" t="e">
        <f t="shared" si="199"/>
        <v>#VALUE!</v>
      </c>
      <c r="AO252" s="47" t="e">
        <f t="shared" si="200"/>
        <v>#VALUE!</v>
      </c>
    </row>
    <row r="253" spans="1:41" ht="15" thickBot="1">
      <c r="A253" s="187"/>
      <c r="B253" s="46" t="s">
        <v>50</v>
      </c>
      <c r="C253" s="46">
        <v>0</v>
      </c>
      <c r="D253" s="46">
        <f t="shared" si="187"/>
        <v>0</v>
      </c>
      <c r="E253" s="47">
        <f t="shared" si="188"/>
        <v>0</v>
      </c>
      <c r="G253" s="187"/>
      <c r="H253" s="46" t="s">
        <v>50</v>
      </c>
      <c r="I253" s="46">
        <v>54.08</v>
      </c>
      <c r="J253" s="46">
        <f t="shared" si="189"/>
        <v>8.112</v>
      </c>
      <c r="K253" s="47">
        <f t="shared" si="190"/>
        <v>62.192</v>
      </c>
      <c r="M253" s="187"/>
      <c r="N253" s="34" t="s">
        <v>50</v>
      </c>
      <c r="O253" s="46">
        <v>52.5</v>
      </c>
      <c r="P253" s="46">
        <f t="shared" si="191"/>
        <v>7.875</v>
      </c>
      <c r="Q253" s="47">
        <f t="shared" si="192"/>
        <v>60.375</v>
      </c>
      <c r="S253" s="187"/>
      <c r="T253" s="34" t="s">
        <v>50</v>
      </c>
      <c r="U253" s="46">
        <v>130</v>
      </c>
      <c r="V253" s="46">
        <f t="shared" si="193"/>
        <v>19.5</v>
      </c>
      <c r="W253" s="47">
        <f t="shared" si="194"/>
        <v>149.5</v>
      </c>
      <c r="Y253" s="187"/>
      <c r="Z253" s="34" t="s">
        <v>50</v>
      </c>
      <c r="AA253" s="46">
        <v>0</v>
      </c>
      <c r="AB253" s="46">
        <f t="shared" si="195"/>
        <v>0</v>
      </c>
      <c r="AC253" s="47">
        <f t="shared" si="196"/>
        <v>0</v>
      </c>
      <c r="AE253" s="187"/>
      <c r="AF253" s="34" t="s">
        <v>50</v>
      </c>
      <c r="AG253" s="46">
        <v>0</v>
      </c>
      <c r="AH253" s="46">
        <f t="shared" si="197"/>
        <v>0</v>
      </c>
      <c r="AI253" s="47">
        <f t="shared" si="198"/>
        <v>0</v>
      </c>
      <c r="AK253" s="187"/>
      <c r="AL253" s="34" t="s">
        <v>50</v>
      </c>
      <c r="AM253" s="46" t="s">
        <v>37</v>
      </c>
      <c r="AN253" s="46" t="e">
        <f t="shared" si="199"/>
        <v>#VALUE!</v>
      </c>
      <c r="AO253" s="47" t="e">
        <f t="shared" si="200"/>
        <v>#VALUE!</v>
      </c>
    </row>
    <row r="254" spans="1:41" ht="29.25" thickBot="1">
      <c r="A254" s="188"/>
      <c r="B254" s="48" t="s">
        <v>42</v>
      </c>
      <c r="C254" s="48">
        <v>0</v>
      </c>
      <c r="D254" s="46">
        <f t="shared" si="187"/>
        <v>0</v>
      </c>
      <c r="E254" s="47">
        <f t="shared" si="188"/>
        <v>0</v>
      </c>
      <c r="G254" s="188"/>
      <c r="H254" s="48" t="s">
        <v>42</v>
      </c>
      <c r="I254" s="48">
        <v>0</v>
      </c>
      <c r="J254" s="46">
        <f t="shared" si="189"/>
        <v>0</v>
      </c>
      <c r="K254" s="47">
        <f t="shared" si="190"/>
        <v>0</v>
      </c>
      <c r="M254" s="188"/>
      <c r="N254" s="35" t="s">
        <v>42</v>
      </c>
      <c r="O254" s="48">
        <v>0</v>
      </c>
      <c r="P254" s="46">
        <f t="shared" si="191"/>
        <v>0</v>
      </c>
      <c r="Q254" s="47">
        <f t="shared" si="192"/>
        <v>0</v>
      </c>
      <c r="S254" s="188"/>
      <c r="T254" s="35" t="s">
        <v>42</v>
      </c>
      <c r="U254" s="48">
        <v>0</v>
      </c>
      <c r="V254" s="46">
        <f t="shared" si="193"/>
        <v>0</v>
      </c>
      <c r="W254" s="47">
        <f t="shared" si="194"/>
        <v>0</v>
      </c>
      <c r="Y254" s="188"/>
      <c r="Z254" s="35" t="s">
        <v>42</v>
      </c>
      <c r="AA254" s="48">
        <v>0</v>
      </c>
      <c r="AB254" s="46">
        <f t="shared" si="195"/>
        <v>0</v>
      </c>
      <c r="AC254" s="47">
        <f t="shared" si="196"/>
        <v>0</v>
      </c>
      <c r="AE254" s="188"/>
      <c r="AF254" s="35" t="s">
        <v>42</v>
      </c>
      <c r="AG254" s="48">
        <v>0</v>
      </c>
      <c r="AH254" s="46">
        <f t="shared" si="197"/>
        <v>0</v>
      </c>
      <c r="AI254" s="47">
        <f t="shared" si="198"/>
        <v>0</v>
      </c>
      <c r="AK254" s="188"/>
      <c r="AL254" s="35" t="s">
        <v>42</v>
      </c>
      <c r="AM254" s="48" t="s">
        <v>37</v>
      </c>
      <c r="AN254" s="46" t="e">
        <f t="shared" si="199"/>
        <v>#VALUE!</v>
      </c>
      <c r="AO254" s="47" t="e">
        <f t="shared" si="200"/>
        <v>#VALUE!</v>
      </c>
    </row>
    <row r="255" spans="1:41" ht="15.75" thickBot="1" thickTop="1">
      <c r="A255" s="186" t="s">
        <v>43</v>
      </c>
      <c r="B255" s="46" t="s">
        <v>36</v>
      </c>
      <c r="C255" s="46">
        <v>0</v>
      </c>
      <c r="D255" s="46">
        <f t="shared" si="187"/>
        <v>0</v>
      </c>
      <c r="E255" s="47">
        <f t="shared" si="188"/>
        <v>0</v>
      </c>
      <c r="G255" s="186" t="s">
        <v>43</v>
      </c>
      <c r="H255" s="46" t="s">
        <v>36</v>
      </c>
      <c r="I255" s="46">
        <v>48.67</v>
      </c>
      <c r="J255" s="46">
        <f t="shared" si="189"/>
        <v>7.3004999999999995</v>
      </c>
      <c r="K255" s="47">
        <f t="shared" si="190"/>
        <v>55.9705</v>
      </c>
      <c r="M255" s="186" t="s">
        <v>43</v>
      </c>
      <c r="N255" s="34" t="s">
        <v>36</v>
      </c>
      <c r="O255" s="46">
        <v>105</v>
      </c>
      <c r="P255" s="46">
        <f t="shared" si="191"/>
        <v>15.75</v>
      </c>
      <c r="Q255" s="47">
        <f t="shared" si="192"/>
        <v>120.75</v>
      </c>
      <c r="S255" s="186" t="s">
        <v>43</v>
      </c>
      <c r="T255" s="34" t="s">
        <v>36</v>
      </c>
      <c r="U255" s="46">
        <v>130</v>
      </c>
      <c r="V255" s="46">
        <f t="shared" si="193"/>
        <v>19.5</v>
      </c>
      <c r="W255" s="47">
        <f t="shared" si="194"/>
        <v>149.5</v>
      </c>
      <c r="Y255" s="186" t="s">
        <v>43</v>
      </c>
      <c r="Z255" s="34" t="s">
        <v>36</v>
      </c>
      <c r="AA255" s="46">
        <v>71.2</v>
      </c>
      <c r="AB255" s="46">
        <f t="shared" si="195"/>
        <v>10.68</v>
      </c>
      <c r="AC255" s="47">
        <f t="shared" si="196"/>
        <v>81.88</v>
      </c>
      <c r="AE255" s="186" t="s">
        <v>43</v>
      </c>
      <c r="AF255" s="34" t="s">
        <v>36</v>
      </c>
      <c r="AG255" s="46">
        <v>73</v>
      </c>
      <c r="AH255" s="46">
        <f t="shared" si="197"/>
        <v>10.95</v>
      </c>
      <c r="AI255" s="64">
        <f t="shared" si="198"/>
        <v>83.95</v>
      </c>
      <c r="AK255" s="186" t="s">
        <v>43</v>
      </c>
      <c r="AL255" s="34" t="s">
        <v>36</v>
      </c>
      <c r="AM255" s="46" t="s">
        <v>37</v>
      </c>
      <c r="AN255" s="46" t="e">
        <f t="shared" si="199"/>
        <v>#VALUE!</v>
      </c>
      <c r="AO255" s="47" t="e">
        <f t="shared" si="200"/>
        <v>#VALUE!</v>
      </c>
    </row>
    <row r="256" spans="1:41" ht="15" thickBot="1">
      <c r="A256" s="187"/>
      <c r="B256" s="46" t="s">
        <v>48</v>
      </c>
      <c r="C256" s="46">
        <v>0</v>
      </c>
      <c r="D256" s="46">
        <f t="shared" si="187"/>
        <v>0</v>
      </c>
      <c r="E256" s="47">
        <f t="shared" si="188"/>
        <v>0</v>
      </c>
      <c r="G256" s="187"/>
      <c r="H256" s="46" t="s">
        <v>48</v>
      </c>
      <c r="I256" s="46">
        <v>54.08</v>
      </c>
      <c r="J256" s="46">
        <f t="shared" si="189"/>
        <v>8.112</v>
      </c>
      <c r="K256" s="47">
        <f t="shared" si="190"/>
        <v>62.192</v>
      </c>
      <c r="M256" s="187"/>
      <c r="N256" s="34" t="s">
        <v>48</v>
      </c>
      <c r="O256" s="46">
        <v>105</v>
      </c>
      <c r="P256" s="46">
        <f t="shared" si="191"/>
        <v>15.75</v>
      </c>
      <c r="Q256" s="47">
        <f t="shared" si="192"/>
        <v>120.75</v>
      </c>
      <c r="S256" s="187"/>
      <c r="T256" s="34" t="s">
        <v>48</v>
      </c>
      <c r="U256" s="46">
        <v>130</v>
      </c>
      <c r="V256" s="46">
        <f t="shared" si="193"/>
        <v>19.5</v>
      </c>
      <c r="W256" s="47">
        <f t="shared" si="194"/>
        <v>149.5</v>
      </c>
      <c r="Y256" s="187"/>
      <c r="Z256" s="34" t="s">
        <v>48</v>
      </c>
      <c r="AA256" s="46">
        <v>0</v>
      </c>
      <c r="AB256" s="46">
        <f t="shared" si="195"/>
        <v>0</v>
      </c>
      <c r="AC256" s="47">
        <f t="shared" si="196"/>
        <v>0</v>
      </c>
      <c r="AE256" s="187"/>
      <c r="AF256" s="34" t="s">
        <v>48</v>
      </c>
      <c r="AG256" s="46">
        <v>0</v>
      </c>
      <c r="AH256" s="46">
        <f t="shared" si="197"/>
        <v>0</v>
      </c>
      <c r="AI256" s="47">
        <f t="shared" si="198"/>
        <v>0</v>
      </c>
      <c r="AK256" s="187"/>
      <c r="AL256" s="34" t="s">
        <v>48</v>
      </c>
      <c r="AM256" s="46" t="s">
        <v>37</v>
      </c>
      <c r="AN256" s="46" t="e">
        <f t="shared" si="199"/>
        <v>#VALUE!</v>
      </c>
      <c r="AO256" s="47" t="e">
        <f t="shared" si="200"/>
        <v>#VALUE!</v>
      </c>
    </row>
    <row r="257" spans="1:41" ht="15" thickBot="1">
      <c r="A257" s="187"/>
      <c r="B257" s="46" t="s">
        <v>49</v>
      </c>
      <c r="C257" s="46">
        <v>13.04</v>
      </c>
      <c r="D257" s="46">
        <f t="shared" si="187"/>
        <v>1.9559999999999997</v>
      </c>
      <c r="E257" s="47">
        <f t="shared" si="188"/>
        <v>14.995999999999999</v>
      </c>
      <c r="G257" s="187"/>
      <c r="H257" s="46" t="s">
        <v>49</v>
      </c>
      <c r="I257" s="46" t="s">
        <v>89</v>
      </c>
      <c r="J257" s="46"/>
      <c r="K257" s="47"/>
      <c r="M257" s="187"/>
      <c r="N257" s="34" t="s">
        <v>49</v>
      </c>
      <c r="O257" s="46">
        <v>0</v>
      </c>
      <c r="P257" s="46">
        <f t="shared" si="191"/>
        <v>0</v>
      </c>
      <c r="Q257" s="47">
        <f t="shared" si="192"/>
        <v>0</v>
      </c>
      <c r="S257" s="187"/>
      <c r="T257" s="34" t="s">
        <v>49</v>
      </c>
      <c r="U257" s="46">
        <v>0</v>
      </c>
      <c r="V257" s="46">
        <v>0</v>
      </c>
      <c r="W257" s="47">
        <f t="shared" si="194"/>
        <v>0</v>
      </c>
      <c r="Y257" s="187"/>
      <c r="Z257" s="34" t="s">
        <v>49</v>
      </c>
      <c r="AA257" s="46">
        <v>0</v>
      </c>
      <c r="AB257" s="46">
        <f t="shared" si="195"/>
        <v>0</v>
      </c>
      <c r="AC257" s="47">
        <f t="shared" si="196"/>
        <v>0</v>
      </c>
      <c r="AE257" s="187"/>
      <c r="AF257" s="34" t="s">
        <v>49</v>
      </c>
      <c r="AG257" s="46">
        <v>0</v>
      </c>
      <c r="AH257" s="46">
        <f t="shared" si="197"/>
        <v>0</v>
      </c>
      <c r="AI257" s="47">
        <f t="shared" si="198"/>
        <v>0</v>
      </c>
      <c r="AK257" s="187"/>
      <c r="AL257" s="34" t="s">
        <v>49</v>
      </c>
      <c r="AM257" s="46" t="s">
        <v>37</v>
      </c>
      <c r="AN257" s="46" t="e">
        <f t="shared" si="199"/>
        <v>#VALUE!</v>
      </c>
      <c r="AO257" s="47" t="e">
        <f t="shared" si="200"/>
        <v>#VALUE!</v>
      </c>
    </row>
    <row r="258" spans="1:41" ht="15" thickBot="1">
      <c r="A258" s="187"/>
      <c r="B258" s="46" t="s">
        <v>40</v>
      </c>
      <c r="C258" s="46">
        <v>0</v>
      </c>
      <c r="D258" s="46">
        <f t="shared" si="187"/>
        <v>0</v>
      </c>
      <c r="E258" s="47">
        <f t="shared" si="188"/>
        <v>0</v>
      </c>
      <c r="G258" s="187"/>
      <c r="H258" s="46" t="s">
        <v>40</v>
      </c>
      <c r="I258" s="46">
        <v>54.08</v>
      </c>
      <c r="J258" s="46">
        <f t="shared" si="189"/>
        <v>8.112</v>
      </c>
      <c r="K258" s="47">
        <f t="shared" si="190"/>
        <v>62.192</v>
      </c>
      <c r="M258" s="187"/>
      <c r="N258" s="34" t="s">
        <v>40</v>
      </c>
      <c r="O258" s="46">
        <v>0</v>
      </c>
      <c r="P258" s="46">
        <f t="shared" si="191"/>
        <v>0</v>
      </c>
      <c r="Q258" s="47">
        <f t="shared" si="192"/>
        <v>0</v>
      </c>
      <c r="S258" s="187"/>
      <c r="T258" s="34" t="s">
        <v>40</v>
      </c>
      <c r="U258" s="46">
        <v>0</v>
      </c>
      <c r="V258" s="46">
        <f t="shared" si="193"/>
        <v>0</v>
      </c>
      <c r="W258" s="47">
        <f t="shared" si="194"/>
        <v>0</v>
      </c>
      <c r="Y258" s="187"/>
      <c r="Z258" s="34" t="s">
        <v>40</v>
      </c>
      <c r="AA258" s="46">
        <v>0</v>
      </c>
      <c r="AB258" s="46">
        <f t="shared" si="195"/>
        <v>0</v>
      </c>
      <c r="AC258" s="47">
        <f t="shared" si="196"/>
        <v>0</v>
      </c>
      <c r="AE258" s="187"/>
      <c r="AF258" s="34" t="s">
        <v>40</v>
      </c>
      <c r="AG258" s="46">
        <v>261</v>
      </c>
      <c r="AH258" s="46">
        <f t="shared" si="197"/>
        <v>39.15</v>
      </c>
      <c r="AI258" s="64">
        <f t="shared" si="198"/>
        <v>300.15</v>
      </c>
      <c r="AK258" s="187"/>
      <c r="AL258" s="34" t="s">
        <v>40</v>
      </c>
      <c r="AM258" s="46" t="s">
        <v>37</v>
      </c>
      <c r="AN258" s="46" t="e">
        <f t="shared" si="199"/>
        <v>#VALUE!</v>
      </c>
      <c r="AO258" s="47" t="e">
        <f t="shared" si="200"/>
        <v>#VALUE!</v>
      </c>
    </row>
    <row r="259" spans="1:41" ht="15" thickBot="1">
      <c r="A259" s="187"/>
      <c r="B259" s="46" t="s">
        <v>50</v>
      </c>
      <c r="C259" s="46">
        <v>0</v>
      </c>
      <c r="D259" s="46">
        <f t="shared" si="187"/>
        <v>0</v>
      </c>
      <c r="E259" s="47">
        <f t="shared" si="188"/>
        <v>0</v>
      </c>
      <c r="G259" s="187"/>
      <c r="H259" s="46" t="s">
        <v>50</v>
      </c>
      <c r="I259" s="46">
        <v>54.08</v>
      </c>
      <c r="J259" s="46">
        <f t="shared" si="189"/>
        <v>8.112</v>
      </c>
      <c r="K259" s="47">
        <f t="shared" si="190"/>
        <v>62.192</v>
      </c>
      <c r="M259" s="187"/>
      <c r="N259" s="34" t="s">
        <v>50</v>
      </c>
      <c r="O259" s="46">
        <v>52.5</v>
      </c>
      <c r="P259" s="46">
        <f t="shared" si="191"/>
        <v>7.875</v>
      </c>
      <c r="Q259" s="47">
        <f t="shared" si="192"/>
        <v>60.375</v>
      </c>
      <c r="S259" s="187"/>
      <c r="T259" s="34" t="s">
        <v>50</v>
      </c>
      <c r="U259" s="46">
        <v>130</v>
      </c>
      <c r="V259" s="46">
        <f t="shared" si="193"/>
        <v>19.5</v>
      </c>
      <c r="W259" s="47">
        <f t="shared" si="194"/>
        <v>149.5</v>
      </c>
      <c r="Y259" s="187"/>
      <c r="Z259" s="34" t="s">
        <v>50</v>
      </c>
      <c r="AA259" s="46">
        <v>0</v>
      </c>
      <c r="AB259" s="46">
        <f t="shared" si="195"/>
        <v>0</v>
      </c>
      <c r="AC259" s="47">
        <f t="shared" si="196"/>
        <v>0</v>
      </c>
      <c r="AE259" s="187"/>
      <c r="AF259" s="34" t="s">
        <v>50</v>
      </c>
      <c r="AG259" s="46">
        <v>0</v>
      </c>
      <c r="AH259" s="46">
        <f t="shared" si="197"/>
        <v>0</v>
      </c>
      <c r="AI259" s="47">
        <f t="shared" si="198"/>
        <v>0</v>
      </c>
      <c r="AK259" s="187"/>
      <c r="AL259" s="34" t="s">
        <v>50</v>
      </c>
      <c r="AM259" s="46" t="s">
        <v>37</v>
      </c>
      <c r="AN259" s="46" t="e">
        <f t="shared" si="199"/>
        <v>#VALUE!</v>
      </c>
      <c r="AO259" s="47" t="e">
        <f t="shared" si="200"/>
        <v>#VALUE!</v>
      </c>
    </row>
    <row r="260" spans="1:41" ht="29.25" thickBot="1">
      <c r="A260" s="188"/>
      <c r="B260" s="48" t="s">
        <v>42</v>
      </c>
      <c r="C260" s="48">
        <v>0</v>
      </c>
      <c r="D260" s="46">
        <f t="shared" si="187"/>
        <v>0</v>
      </c>
      <c r="E260" s="47">
        <f t="shared" si="188"/>
        <v>0</v>
      </c>
      <c r="G260" s="188"/>
      <c r="H260" s="48" t="s">
        <v>42</v>
      </c>
      <c r="I260" s="48">
        <v>0</v>
      </c>
      <c r="J260" s="46">
        <f t="shared" si="189"/>
        <v>0</v>
      </c>
      <c r="K260" s="47">
        <f t="shared" si="190"/>
        <v>0</v>
      </c>
      <c r="M260" s="188"/>
      <c r="N260" s="35" t="s">
        <v>42</v>
      </c>
      <c r="O260" s="48">
        <v>0</v>
      </c>
      <c r="P260" s="46">
        <f t="shared" si="191"/>
        <v>0</v>
      </c>
      <c r="Q260" s="47">
        <f t="shared" si="192"/>
        <v>0</v>
      </c>
      <c r="S260" s="188"/>
      <c r="T260" s="35" t="s">
        <v>42</v>
      </c>
      <c r="U260" s="48">
        <v>0</v>
      </c>
      <c r="V260" s="46">
        <f t="shared" si="193"/>
        <v>0</v>
      </c>
      <c r="W260" s="47">
        <f t="shared" si="194"/>
        <v>0</v>
      </c>
      <c r="Y260" s="188"/>
      <c r="Z260" s="35" t="s">
        <v>42</v>
      </c>
      <c r="AA260" s="48">
        <v>0</v>
      </c>
      <c r="AB260" s="46">
        <f t="shared" si="195"/>
        <v>0</v>
      </c>
      <c r="AC260" s="47">
        <f t="shared" si="196"/>
        <v>0</v>
      </c>
      <c r="AE260" s="188"/>
      <c r="AF260" s="35" t="s">
        <v>42</v>
      </c>
      <c r="AG260" s="48">
        <v>0</v>
      </c>
      <c r="AH260" s="46">
        <f t="shared" si="197"/>
        <v>0</v>
      </c>
      <c r="AI260" s="47">
        <f t="shared" si="198"/>
        <v>0</v>
      </c>
      <c r="AK260" s="188"/>
      <c r="AL260" s="35" t="s">
        <v>42</v>
      </c>
      <c r="AM260" s="48" t="s">
        <v>37</v>
      </c>
      <c r="AN260" s="46" t="e">
        <f t="shared" si="199"/>
        <v>#VALUE!</v>
      </c>
      <c r="AO260" s="47" t="e">
        <f t="shared" si="200"/>
        <v>#VALUE!</v>
      </c>
    </row>
    <row r="261" spans="1:41" ht="16.5" thickBot="1" thickTop="1">
      <c r="A261" s="189" t="s">
        <v>44</v>
      </c>
      <c r="B261" s="190"/>
      <c r="C261" s="49">
        <f>SUM(C249:C260)</f>
        <v>56.519999999999996</v>
      </c>
      <c r="D261" s="49">
        <f>SUM(D249:D260)</f>
        <v>8.478</v>
      </c>
      <c r="E261" s="49">
        <f>SUM(E249:E260)</f>
        <v>64.99799999999999</v>
      </c>
      <c r="G261" s="189" t="s">
        <v>44</v>
      </c>
      <c r="H261" s="190"/>
      <c r="I261" s="49">
        <f>SUM(I249:I260)</f>
        <v>421.81999999999994</v>
      </c>
      <c r="J261" s="49">
        <f>SUM(J249:J260)</f>
        <v>63.273</v>
      </c>
      <c r="K261" s="49">
        <f>SUM(K249:K260)</f>
        <v>485.093</v>
      </c>
      <c r="M261" s="189" t="s">
        <v>44</v>
      </c>
      <c r="N261" s="190"/>
      <c r="O261" s="49">
        <f>SUM(O249:O260)</f>
        <v>525</v>
      </c>
      <c r="P261" s="49">
        <f>SUM(P249:P260)</f>
        <v>78.75</v>
      </c>
      <c r="Q261" s="49">
        <f>SUM(Q249:Q260)</f>
        <v>603.75</v>
      </c>
      <c r="S261" s="189" t="s">
        <v>44</v>
      </c>
      <c r="T261" s="190"/>
      <c r="U261" s="49">
        <f>SUM(U249:U260)</f>
        <v>780</v>
      </c>
      <c r="V261" s="49">
        <f>SUM(V249:V260)</f>
        <v>117</v>
      </c>
      <c r="W261" s="49">
        <f>SUM(W249:W260)</f>
        <v>897</v>
      </c>
      <c r="Y261" s="189" t="s">
        <v>44</v>
      </c>
      <c r="Z261" s="190"/>
      <c r="AA261" s="49">
        <f>SUM(AA249:AA260)</f>
        <v>153.09</v>
      </c>
      <c r="AB261" s="60">
        <f>SUM(AB249:AB260)</f>
        <v>10.68</v>
      </c>
      <c r="AC261" s="60">
        <f>SUM(AC249:AC260)</f>
        <v>163.76999999999998</v>
      </c>
      <c r="AE261" s="189" t="s">
        <v>44</v>
      </c>
      <c r="AF261" s="190"/>
      <c r="AG261" s="49">
        <f>SUM(AG249:AG260)</f>
        <v>812</v>
      </c>
      <c r="AH261" s="49">
        <f>SUM(AH249:AH260)</f>
        <v>121.80000000000001</v>
      </c>
      <c r="AI261" s="60">
        <f>SUM(AI249:AI260)</f>
        <v>933.8000000000001</v>
      </c>
      <c r="AK261" s="189" t="s">
        <v>44</v>
      </c>
      <c r="AL261" s="190"/>
      <c r="AM261" s="49">
        <f>SUM(AM249:AM260)</f>
        <v>0</v>
      </c>
      <c r="AN261" s="49" t="e">
        <f>SUM(AN249:AN260)</f>
        <v>#VALUE!</v>
      </c>
      <c r="AO261" s="49" t="e">
        <f>SUM(AO249:AO260)</f>
        <v>#VALUE!</v>
      </c>
    </row>
    <row r="262" spans="1:40" ht="78.75" customHeight="1" thickBot="1" thickTop="1">
      <c r="A262" s="176" t="s">
        <v>79</v>
      </c>
      <c r="B262" s="177"/>
      <c r="C262" s="177"/>
      <c r="D262" s="178"/>
      <c r="G262" s="176" t="s">
        <v>79</v>
      </c>
      <c r="H262" s="177"/>
      <c r="I262" s="177"/>
      <c r="J262" s="178"/>
      <c r="M262" s="176" t="s">
        <v>79</v>
      </c>
      <c r="N262" s="177"/>
      <c r="O262" s="177"/>
      <c r="P262" s="178"/>
      <c r="S262" s="176" t="s">
        <v>79</v>
      </c>
      <c r="T262" s="177"/>
      <c r="U262" s="177"/>
      <c r="V262" s="178"/>
      <c r="Y262" s="176" t="s">
        <v>79</v>
      </c>
      <c r="Z262" s="177"/>
      <c r="AA262" s="177"/>
      <c r="AB262" s="178"/>
      <c r="AE262" s="176" t="s">
        <v>79</v>
      </c>
      <c r="AF262" s="177"/>
      <c r="AG262" s="177"/>
      <c r="AH262" s="178"/>
      <c r="AK262" s="176" t="s">
        <v>79</v>
      </c>
      <c r="AL262" s="177"/>
      <c r="AM262" s="177"/>
      <c r="AN262" s="178"/>
    </row>
    <row r="263" spans="1:40" ht="54" customHeight="1" thickBot="1" thickTop="1">
      <c r="A263" s="197" t="s">
        <v>52</v>
      </c>
      <c r="B263" s="198"/>
      <c r="C263" s="198"/>
      <c r="D263" s="199"/>
      <c r="G263" s="197" t="s">
        <v>52</v>
      </c>
      <c r="H263" s="198"/>
      <c r="I263" s="198"/>
      <c r="J263" s="199"/>
      <c r="M263" s="197" t="s">
        <v>52</v>
      </c>
      <c r="N263" s="198"/>
      <c r="O263" s="198"/>
      <c r="P263" s="199"/>
      <c r="S263" s="197" t="s">
        <v>52</v>
      </c>
      <c r="T263" s="198"/>
      <c r="U263" s="198"/>
      <c r="V263" s="199"/>
      <c r="Y263" s="197" t="s">
        <v>52</v>
      </c>
      <c r="Z263" s="198"/>
      <c r="AA263" s="198"/>
      <c r="AB263" s="199"/>
      <c r="AE263" s="197" t="s">
        <v>52</v>
      </c>
      <c r="AF263" s="198"/>
      <c r="AG263" s="198"/>
      <c r="AH263" s="199"/>
      <c r="AK263" s="197" t="s">
        <v>52</v>
      </c>
      <c r="AL263" s="198"/>
      <c r="AM263" s="198"/>
      <c r="AN263" s="199"/>
    </row>
    <row r="264" spans="1:40" ht="72.75" thickBot="1">
      <c r="A264" s="37" t="s">
        <v>31</v>
      </c>
      <c r="B264" s="44" t="s">
        <v>46</v>
      </c>
      <c r="C264" s="44" t="s">
        <v>33</v>
      </c>
      <c r="D264" s="45" t="s">
        <v>47</v>
      </c>
      <c r="G264" s="37" t="s">
        <v>31</v>
      </c>
      <c r="H264" s="44" t="s">
        <v>46</v>
      </c>
      <c r="I264" s="44" t="s">
        <v>33</v>
      </c>
      <c r="J264" s="45" t="s">
        <v>47</v>
      </c>
      <c r="M264" s="37" t="s">
        <v>31</v>
      </c>
      <c r="N264" s="32" t="s">
        <v>46</v>
      </c>
      <c r="O264" s="44" t="s">
        <v>33</v>
      </c>
      <c r="P264" s="45" t="s">
        <v>47</v>
      </c>
      <c r="S264" s="37" t="s">
        <v>31</v>
      </c>
      <c r="T264" s="32" t="s">
        <v>46</v>
      </c>
      <c r="U264" s="44" t="s">
        <v>33</v>
      </c>
      <c r="V264" s="45" t="s">
        <v>47</v>
      </c>
      <c r="Y264" s="37" t="s">
        <v>31</v>
      </c>
      <c r="Z264" s="32" t="s">
        <v>46</v>
      </c>
      <c r="AA264" s="44" t="s">
        <v>33</v>
      </c>
      <c r="AB264" s="45" t="s">
        <v>47</v>
      </c>
      <c r="AE264" s="37" t="s">
        <v>31</v>
      </c>
      <c r="AF264" s="32" t="s">
        <v>46</v>
      </c>
      <c r="AG264" s="44" t="s">
        <v>33</v>
      </c>
      <c r="AH264" s="45" t="s">
        <v>47</v>
      </c>
      <c r="AK264" s="37" t="s">
        <v>31</v>
      </c>
      <c r="AL264" s="32" t="s">
        <v>46</v>
      </c>
      <c r="AM264" s="44" t="s">
        <v>33</v>
      </c>
      <c r="AN264" s="45" t="s">
        <v>47</v>
      </c>
    </row>
    <row r="265" spans="1:40" s="43" customFormat="1" ht="15.75" thickBot="1" thickTop="1">
      <c r="A265" s="53" t="s">
        <v>36</v>
      </c>
      <c r="B265" s="46">
        <v>0</v>
      </c>
      <c r="C265" s="46">
        <f aca="true" t="shared" si="201" ref="C265:C270">PRODUCT(B265*0.15)</f>
        <v>0</v>
      </c>
      <c r="D265" s="47">
        <f aca="true" t="shared" si="202" ref="D265:D270">SUM(B265:C265)</f>
        <v>0</v>
      </c>
      <c r="G265" s="53" t="s">
        <v>36</v>
      </c>
      <c r="H265" s="46">
        <v>97.34</v>
      </c>
      <c r="I265" s="46">
        <f>PRODUCT(H265*0.15)</f>
        <v>14.600999999999999</v>
      </c>
      <c r="J265" s="47">
        <f>SUM(H265:I265)</f>
        <v>111.941</v>
      </c>
      <c r="M265" s="53" t="s">
        <v>36</v>
      </c>
      <c r="N265" s="46">
        <v>52.5</v>
      </c>
      <c r="O265" s="46">
        <f aca="true" t="shared" si="203" ref="O265:O270">PRODUCT(N265*0.15)</f>
        <v>7.875</v>
      </c>
      <c r="P265" s="47">
        <f aca="true" t="shared" si="204" ref="P265:P270">SUM(N265:O265)</f>
        <v>60.375</v>
      </c>
      <c r="S265" s="53" t="s">
        <v>36</v>
      </c>
      <c r="T265" s="46">
        <v>280</v>
      </c>
      <c r="U265" s="46">
        <f aca="true" t="shared" si="205" ref="U265:U270">PRODUCT(T265*0.15)</f>
        <v>42</v>
      </c>
      <c r="V265" s="47">
        <f aca="true" t="shared" si="206" ref="V265:V270">SUM(T265:U265)</f>
        <v>322</v>
      </c>
      <c r="Y265" s="53" t="s">
        <v>36</v>
      </c>
      <c r="Z265" s="46">
        <v>94.94</v>
      </c>
      <c r="AA265" s="46">
        <f aca="true" t="shared" si="207" ref="AA265:AA270">PRODUCT(Z265*0.15)</f>
        <v>14.241</v>
      </c>
      <c r="AB265" s="47">
        <f aca="true" t="shared" si="208" ref="AB265:AB270">SUM(Z265:AA265)</f>
        <v>109.181</v>
      </c>
      <c r="AE265" s="53" t="s">
        <v>36</v>
      </c>
      <c r="AF265" s="46">
        <v>887</v>
      </c>
      <c r="AG265" s="46">
        <f aca="true" t="shared" si="209" ref="AG265:AG270">PRODUCT(AF265*0.15)</f>
        <v>133.04999999999998</v>
      </c>
      <c r="AH265" s="47">
        <f aca="true" t="shared" si="210" ref="AH265:AH270">SUM(AF265:AG265)</f>
        <v>1020.05</v>
      </c>
      <c r="AK265" s="53" t="s">
        <v>36</v>
      </c>
      <c r="AL265" s="46" t="s">
        <v>37</v>
      </c>
      <c r="AM265" s="46" t="e">
        <f aca="true" t="shared" si="211" ref="AM265:AM270">PRODUCT(AL265*0.15)</f>
        <v>#VALUE!</v>
      </c>
      <c r="AN265" s="47" t="e">
        <f aca="true" t="shared" si="212" ref="AN265:AN270">SUM(AL265:AM265)</f>
        <v>#VALUE!</v>
      </c>
    </row>
    <row r="266" spans="1:40" s="43" customFormat="1" ht="29.25" thickBot="1">
      <c r="A266" s="53" t="s">
        <v>48</v>
      </c>
      <c r="B266" s="46">
        <v>0</v>
      </c>
      <c r="C266" s="46">
        <f t="shared" si="201"/>
        <v>0</v>
      </c>
      <c r="D266" s="47">
        <f t="shared" si="202"/>
        <v>0</v>
      </c>
      <c r="G266" s="53" t="s">
        <v>48</v>
      </c>
      <c r="H266" s="46">
        <v>54.08</v>
      </c>
      <c r="I266" s="46">
        <f>PRODUCT(H266*0.15)</f>
        <v>8.112</v>
      </c>
      <c r="J266" s="47">
        <f>SUM(H266:I266)</f>
        <v>62.192</v>
      </c>
      <c r="M266" s="53" t="s">
        <v>48</v>
      </c>
      <c r="N266" s="46">
        <v>52.5</v>
      </c>
      <c r="O266" s="46">
        <f t="shared" si="203"/>
        <v>7.875</v>
      </c>
      <c r="P266" s="47">
        <f t="shared" si="204"/>
        <v>60.375</v>
      </c>
      <c r="S266" s="53" t="s">
        <v>48</v>
      </c>
      <c r="T266" s="46">
        <v>280</v>
      </c>
      <c r="U266" s="46">
        <f t="shared" si="205"/>
        <v>42</v>
      </c>
      <c r="V266" s="47">
        <f t="shared" si="206"/>
        <v>322</v>
      </c>
      <c r="Y266" s="53" t="s">
        <v>48</v>
      </c>
      <c r="Z266" s="46">
        <v>0</v>
      </c>
      <c r="AA266" s="46">
        <f t="shared" si="207"/>
        <v>0</v>
      </c>
      <c r="AB266" s="47">
        <f t="shared" si="208"/>
        <v>0</v>
      </c>
      <c r="AE266" s="53" t="s">
        <v>48</v>
      </c>
      <c r="AF266" s="46">
        <v>0</v>
      </c>
      <c r="AG266" s="46">
        <f t="shared" si="209"/>
        <v>0</v>
      </c>
      <c r="AH266" s="47">
        <f t="shared" si="210"/>
        <v>0</v>
      </c>
      <c r="AK266" s="53" t="s">
        <v>48</v>
      </c>
      <c r="AL266" s="46" t="s">
        <v>37</v>
      </c>
      <c r="AM266" s="46" t="e">
        <f t="shared" si="211"/>
        <v>#VALUE!</v>
      </c>
      <c r="AN266" s="47" t="e">
        <f t="shared" si="212"/>
        <v>#VALUE!</v>
      </c>
    </row>
    <row r="267" spans="1:40" s="43" customFormat="1" ht="15" thickBot="1">
      <c r="A267" s="53" t="s">
        <v>49</v>
      </c>
      <c r="B267" s="46">
        <v>43.48</v>
      </c>
      <c r="C267" s="46">
        <f t="shared" si="201"/>
        <v>6.521999999999999</v>
      </c>
      <c r="D267" s="47">
        <f t="shared" si="202"/>
        <v>50.001999999999995</v>
      </c>
      <c r="G267" s="53" t="s">
        <v>49</v>
      </c>
      <c r="H267" s="46" t="s">
        <v>89</v>
      </c>
      <c r="I267" s="46"/>
      <c r="J267" s="47"/>
      <c r="M267" s="53" t="s">
        <v>49</v>
      </c>
      <c r="N267" s="46">
        <v>0</v>
      </c>
      <c r="O267" s="46">
        <f t="shared" si="203"/>
        <v>0</v>
      </c>
      <c r="P267" s="47">
        <f t="shared" si="204"/>
        <v>0</v>
      </c>
      <c r="S267" s="53" t="s">
        <v>49</v>
      </c>
      <c r="T267" s="46">
        <v>0</v>
      </c>
      <c r="U267" s="46">
        <f t="shared" si="205"/>
        <v>0</v>
      </c>
      <c r="V267" s="47">
        <f t="shared" si="206"/>
        <v>0</v>
      </c>
      <c r="Y267" s="53" t="s">
        <v>49</v>
      </c>
      <c r="Z267" s="46">
        <v>0</v>
      </c>
      <c r="AA267" s="46">
        <f t="shared" si="207"/>
        <v>0</v>
      </c>
      <c r="AB267" s="47">
        <f t="shared" si="208"/>
        <v>0</v>
      </c>
      <c r="AE267" s="53" t="s">
        <v>49</v>
      </c>
      <c r="AF267" s="46">
        <v>0</v>
      </c>
      <c r="AG267" s="46">
        <f t="shared" si="209"/>
        <v>0</v>
      </c>
      <c r="AH267" s="47">
        <f t="shared" si="210"/>
        <v>0</v>
      </c>
      <c r="AK267" s="53" t="s">
        <v>49</v>
      </c>
      <c r="AL267" s="46" t="s">
        <v>37</v>
      </c>
      <c r="AM267" s="46" t="e">
        <f t="shared" si="211"/>
        <v>#VALUE!</v>
      </c>
      <c r="AN267" s="47" t="e">
        <f t="shared" si="212"/>
        <v>#VALUE!</v>
      </c>
    </row>
    <row r="268" spans="1:40" s="43" customFormat="1" ht="15" thickBot="1">
      <c r="A268" s="53" t="s">
        <v>40</v>
      </c>
      <c r="B268" s="46">
        <v>0</v>
      </c>
      <c r="C268" s="46">
        <f t="shared" si="201"/>
        <v>0</v>
      </c>
      <c r="D268" s="47">
        <f t="shared" si="202"/>
        <v>0</v>
      </c>
      <c r="G268" s="53" t="s">
        <v>40</v>
      </c>
      <c r="H268" s="46">
        <v>54.08</v>
      </c>
      <c r="I268" s="46">
        <f>PRODUCT(H268*0.15)</f>
        <v>8.112</v>
      </c>
      <c r="J268" s="47">
        <f>SUM(H268:I268)</f>
        <v>62.192</v>
      </c>
      <c r="M268" s="53" t="s">
        <v>40</v>
      </c>
      <c r="N268" s="46">
        <v>0</v>
      </c>
      <c r="O268" s="46">
        <f t="shared" si="203"/>
        <v>0</v>
      </c>
      <c r="P268" s="47">
        <f t="shared" si="204"/>
        <v>0</v>
      </c>
      <c r="S268" s="53" t="s">
        <v>40</v>
      </c>
      <c r="T268" s="46">
        <v>0</v>
      </c>
      <c r="U268" s="46">
        <f t="shared" si="205"/>
        <v>0</v>
      </c>
      <c r="V268" s="47">
        <f t="shared" si="206"/>
        <v>0</v>
      </c>
      <c r="Y268" s="53" t="s">
        <v>40</v>
      </c>
      <c r="Z268" s="46">
        <v>0</v>
      </c>
      <c r="AA268" s="46">
        <f t="shared" si="207"/>
        <v>0</v>
      </c>
      <c r="AB268" s="47">
        <f t="shared" si="208"/>
        <v>0</v>
      </c>
      <c r="AE268" s="53" t="s">
        <v>40</v>
      </c>
      <c r="AF268" s="46">
        <v>261</v>
      </c>
      <c r="AG268" s="46">
        <f t="shared" si="209"/>
        <v>39.15</v>
      </c>
      <c r="AH268" s="47">
        <f t="shared" si="210"/>
        <v>300.15</v>
      </c>
      <c r="AK268" s="53" t="s">
        <v>40</v>
      </c>
      <c r="AL268" s="46" t="s">
        <v>37</v>
      </c>
      <c r="AM268" s="46" t="e">
        <f t="shared" si="211"/>
        <v>#VALUE!</v>
      </c>
      <c r="AN268" s="47" t="e">
        <f t="shared" si="212"/>
        <v>#VALUE!</v>
      </c>
    </row>
    <row r="269" spans="1:40" s="43" customFormat="1" ht="15" thickBot="1">
      <c r="A269" s="53" t="s">
        <v>50</v>
      </c>
      <c r="B269" s="46">
        <v>0</v>
      </c>
      <c r="C269" s="46">
        <f t="shared" si="201"/>
        <v>0</v>
      </c>
      <c r="D269" s="47">
        <f t="shared" si="202"/>
        <v>0</v>
      </c>
      <c r="G269" s="53" t="s">
        <v>50</v>
      </c>
      <c r="H269" s="46">
        <v>54.08</v>
      </c>
      <c r="I269" s="46">
        <f>PRODUCT(H269*0.15)</f>
        <v>8.112</v>
      </c>
      <c r="J269" s="47">
        <f>SUM(H269:I269)</f>
        <v>62.192</v>
      </c>
      <c r="M269" s="53" t="s">
        <v>50</v>
      </c>
      <c r="N269" s="46">
        <v>31.5</v>
      </c>
      <c r="O269" s="46">
        <f t="shared" si="203"/>
        <v>4.725</v>
      </c>
      <c r="P269" s="47">
        <f t="shared" si="204"/>
        <v>36.225</v>
      </c>
      <c r="S269" s="53" t="s">
        <v>50</v>
      </c>
      <c r="T269" s="46">
        <v>280</v>
      </c>
      <c r="U269" s="46">
        <f t="shared" si="205"/>
        <v>42</v>
      </c>
      <c r="V269" s="47">
        <f t="shared" si="206"/>
        <v>322</v>
      </c>
      <c r="Y269" s="53" t="s">
        <v>50</v>
      </c>
      <c r="Z269" s="46">
        <v>0</v>
      </c>
      <c r="AA269" s="46">
        <f t="shared" si="207"/>
        <v>0</v>
      </c>
      <c r="AB269" s="47">
        <f t="shared" si="208"/>
        <v>0</v>
      </c>
      <c r="AE269" s="53" t="s">
        <v>50</v>
      </c>
      <c r="AF269" s="46">
        <v>0</v>
      </c>
      <c r="AG269" s="46">
        <f t="shared" si="209"/>
        <v>0</v>
      </c>
      <c r="AH269" s="47">
        <f t="shared" si="210"/>
        <v>0</v>
      </c>
      <c r="AK269" s="53" t="s">
        <v>50</v>
      </c>
      <c r="AL269" s="46" t="s">
        <v>37</v>
      </c>
      <c r="AM269" s="46" t="e">
        <f t="shared" si="211"/>
        <v>#VALUE!</v>
      </c>
      <c r="AN269" s="47" t="e">
        <f t="shared" si="212"/>
        <v>#VALUE!</v>
      </c>
    </row>
    <row r="270" spans="1:40" s="43" customFormat="1" ht="43.5" thickBot="1">
      <c r="A270" s="54" t="s">
        <v>42</v>
      </c>
      <c r="B270" s="48">
        <v>0</v>
      </c>
      <c r="C270" s="46">
        <f t="shared" si="201"/>
        <v>0</v>
      </c>
      <c r="D270" s="47">
        <f t="shared" si="202"/>
        <v>0</v>
      </c>
      <c r="G270" s="54" t="s">
        <v>42</v>
      </c>
      <c r="H270" s="48">
        <v>0</v>
      </c>
      <c r="I270" s="46">
        <f>PRODUCT(H270*0.15)</f>
        <v>0</v>
      </c>
      <c r="J270" s="47">
        <f>SUM(H270:I270)</f>
        <v>0</v>
      </c>
      <c r="M270" s="54" t="s">
        <v>42</v>
      </c>
      <c r="N270" s="48">
        <v>0</v>
      </c>
      <c r="O270" s="46">
        <f t="shared" si="203"/>
        <v>0</v>
      </c>
      <c r="P270" s="47">
        <f t="shared" si="204"/>
        <v>0</v>
      </c>
      <c r="S270" s="54" t="s">
        <v>42</v>
      </c>
      <c r="T270" s="48">
        <v>0</v>
      </c>
      <c r="U270" s="46">
        <f t="shared" si="205"/>
        <v>0</v>
      </c>
      <c r="V270" s="47">
        <f t="shared" si="206"/>
        <v>0</v>
      </c>
      <c r="Y270" s="54" t="s">
        <v>42</v>
      </c>
      <c r="Z270" s="48">
        <v>0</v>
      </c>
      <c r="AA270" s="46">
        <f t="shared" si="207"/>
        <v>0</v>
      </c>
      <c r="AB270" s="47">
        <f t="shared" si="208"/>
        <v>0</v>
      </c>
      <c r="AE270" s="54" t="s">
        <v>42</v>
      </c>
      <c r="AF270" s="48">
        <v>0</v>
      </c>
      <c r="AG270" s="46">
        <f t="shared" si="209"/>
        <v>0</v>
      </c>
      <c r="AH270" s="47">
        <f t="shared" si="210"/>
        <v>0</v>
      </c>
      <c r="AK270" s="54" t="s">
        <v>42</v>
      </c>
      <c r="AL270" s="48" t="s">
        <v>37</v>
      </c>
      <c r="AM270" s="46" t="e">
        <f t="shared" si="211"/>
        <v>#VALUE!</v>
      </c>
      <c r="AN270" s="47" t="e">
        <f t="shared" si="212"/>
        <v>#VALUE!</v>
      </c>
    </row>
    <row r="271" spans="1:40" ht="16.5" thickBot="1" thickTop="1">
      <c r="A271" s="40" t="s">
        <v>44</v>
      </c>
      <c r="B271" s="49">
        <f>SUM(B265:B270)</f>
        <v>43.48</v>
      </c>
      <c r="C271" s="49">
        <f>SUM(C265:C270)</f>
        <v>6.521999999999999</v>
      </c>
      <c r="D271" s="49">
        <f>SUM(D265:D270)</f>
        <v>50.001999999999995</v>
      </c>
      <c r="G271" s="40" t="s">
        <v>44</v>
      </c>
      <c r="H271" s="49">
        <f>SUM(H265:H270)</f>
        <v>259.58</v>
      </c>
      <c r="I271" s="49">
        <f>SUM(I265:I270)</f>
        <v>38.937000000000005</v>
      </c>
      <c r="J271" s="49">
        <f>SUM(J265:J270)</f>
        <v>298.517</v>
      </c>
      <c r="M271" s="40" t="s">
        <v>44</v>
      </c>
      <c r="N271" s="49">
        <f>SUM(N265:N270)</f>
        <v>136.5</v>
      </c>
      <c r="O271" s="49">
        <f>SUM(O265:O270)</f>
        <v>20.475</v>
      </c>
      <c r="P271" s="49">
        <f>SUM(P265:P270)</f>
        <v>156.975</v>
      </c>
      <c r="S271" s="40" t="s">
        <v>44</v>
      </c>
      <c r="T271" s="49">
        <f>SUM(T265:T270)</f>
        <v>840</v>
      </c>
      <c r="U271" s="49">
        <f>SUM(U265:U270)</f>
        <v>126</v>
      </c>
      <c r="V271" s="49">
        <f>SUM(V265:V270)</f>
        <v>966</v>
      </c>
      <c r="Y271" s="40" t="s">
        <v>44</v>
      </c>
      <c r="Z271" s="49">
        <f>SUM(Z265:Z270)</f>
        <v>94.94</v>
      </c>
      <c r="AA271" s="49">
        <f>SUM(AA265:AA270)</f>
        <v>14.241</v>
      </c>
      <c r="AB271" s="49">
        <f>SUM(AB265:AB270)</f>
        <v>109.181</v>
      </c>
      <c r="AE271" s="40" t="s">
        <v>44</v>
      </c>
      <c r="AF271" s="49">
        <f>SUM(AF265:AF270)</f>
        <v>1148</v>
      </c>
      <c r="AG271" s="49">
        <f>SUM(AG265:AG270)</f>
        <v>172.2</v>
      </c>
      <c r="AH271" s="49">
        <f>SUM(AH265:AH270)</f>
        <v>1320.1999999999998</v>
      </c>
      <c r="AK271" s="40" t="s">
        <v>44</v>
      </c>
      <c r="AL271" s="49">
        <f>SUM(AL265:AL270)</f>
        <v>0</v>
      </c>
      <c r="AM271" s="49" t="e">
        <f>SUM(AM265:AM270)</f>
        <v>#VALUE!</v>
      </c>
      <c r="AN271" s="49" t="e">
        <f>SUM(AN265:AN270)</f>
        <v>#VALUE!</v>
      </c>
    </row>
    <row r="272" spans="1:41" ht="52.5" customHeight="1" thickBot="1" thickTop="1">
      <c r="A272" s="191" t="s">
        <v>79</v>
      </c>
      <c r="B272" s="192"/>
      <c r="C272" s="192"/>
      <c r="D272" s="192"/>
      <c r="E272" s="193"/>
      <c r="G272" s="191" t="s">
        <v>79</v>
      </c>
      <c r="H272" s="192"/>
      <c r="I272" s="192"/>
      <c r="J272" s="192"/>
      <c r="K272" s="193"/>
      <c r="M272" s="191" t="s">
        <v>79</v>
      </c>
      <c r="N272" s="192"/>
      <c r="O272" s="192"/>
      <c r="P272" s="192"/>
      <c r="Q272" s="193"/>
      <c r="S272" s="191" t="s">
        <v>79</v>
      </c>
      <c r="T272" s="192"/>
      <c r="U272" s="192"/>
      <c r="V272" s="192"/>
      <c r="W272" s="193"/>
      <c r="Y272" s="191" t="s">
        <v>79</v>
      </c>
      <c r="Z272" s="192"/>
      <c r="AA272" s="192"/>
      <c r="AB272" s="192"/>
      <c r="AC272" s="193"/>
      <c r="AE272" s="191" t="s">
        <v>79</v>
      </c>
      <c r="AF272" s="192"/>
      <c r="AG272" s="192"/>
      <c r="AH272" s="192"/>
      <c r="AI272" s="193"/>
      <c r="AK272" s="191" t="s">
        <v>79</v>
      </c>
      <c r="AL272" s="192"/>
      <c r="AM272" s="192"/>
      <c r="AN272" s="192"/>
      <c r="AO272" s="193"/>
    </row>
    <row r="273" spans="1:41" ht="19.5" thickBot="1" thickTop="1">
      <c r="A273" s="165" t="s">
        <v>53</v>
      </c>
      <c r="B273" s="166"/>
      <c r="C273" s="166"/>
      <c r="D273" s="166"/>
      <c r="E273" s="167"/>
      <c r="G273" s="165" t="s">
        <v>53</v>
      </c>
      <c r="H273" s="166"/>
      <c r="I273" s="166"/>
      <c r="J273" s="166"/>
      <c r="K273" s="167"/>
      <c r="M273" s="165" t="s">
        <v>53</v>
      </c>
      <c r="N273" s="166"/>
      <c r="O273" s="166"/>
      <c r="P273" s="166"/>
      <c r="Q273" s="167"/>
      <c r="S273" s="165" t="s">
        <v>53</v>
      </c>
      <c r="T273" s="166"/>
      <c r="U273" s="166"/>
      <c r="V273" s="166"/>
      <c r="W273" s="167"/>
      <c r="Y273" s="165" t="s">
        <v>53</v>
      </c>
      <c r="Z273" s="166"/>
      <c r="AA273" s="166"/>
      <c r="AB273" s="166"/>
      <c r="AC273" s="167"/>
      <c r="AE273" s="165" t="s">
        <v>53</v>
      </c>
      <c r="AF273" s="166"/>
      <c r="AG273" s="166"/>
      <c r="AH273" s="166"/>
      <c r="AI273" s="167"/>
      <c r="AK273" s="165" t="s">
        <v>53</v>
      </c>
      <c r="AL273" s="166"/>
      <c r="AM273" s="166"/>
      <c r="AN273" s="166"/>
      <c r="AO273" s="167"/>
    </row>
    <row r="274" spans="1:41" ht="73.5" thickBot="1" thickTop="1">
      <c r="A274" s="182" t="s">
        <v>31</v>
      </c>
      <c r="B274" s="183"/>
      <c r="C274" s="44" t="s">
        <v>46</v>
      </c>
      <c r="D274" s="44" t="s">
        <v>33</v>
      </c>
      <c r="E274" s="45" t="s">
        <v>47</v>
      </c>
      <c r="G274" s="182" t="s">
        <v>31</v>
      </c>
      <c r="H274" s="183"/>
      <c r="I274" s="44" t="s">
        <v>46</v>
      </c>
      <c r="J274" s="44" t="s">
        <v>33</v>
      </c>
      <c r="K274" s="45" t="s">
        <v>47</v>
      </c>
      <c r="M274" s="182" t="s">
        <v>31</v>
      </c>
      <c r="N274" s="183"/>
      <c r="O274" s="44" t="s">
        <v>46</v>
      </c>
      <c r="P274" s="44" t="s">
        <v>33</v>
      </c>
      <c r="Q274" s="45" t="s">
        <v>47</v>
      </c>
      <c r="S274" s="182" t="s">
        <v>31</v>
      </c>
      <c r="T274" s="183"/>
      <c r="U274" s="44" t="s">
        <v>46</v>
      </c>
      <c r="V274" s="44" t="s">
        <v>33</v>
      </c>
      <c r="W274" s="45" t="s">
        <v>47</v>
      </c>
      <c r="Y274" s="182" t="s">
        <v>31</v>
      </c>
      <c r="Z274" s="183"/>
      <c r="AA274" s="44" t="s">
        <v>46</v>
      </c>
      <c r="AB274" s="44" t="s">
        <v>33</v>
      </c>
      <c r="AC274" s="45" t="s">
        <v>47</v>
      </c>
      <c r="AE274" s="182" t="s">
        <v>31</v>
      </c>
      <c r="AF274" s="183"/>
      <c r="AG274" s="44" t="s">
        <v>46</v>
      </c>
      <c r="AH274" s="44" t="s">
        <v>33</v>
      </c>
      <c r="AI274" s="45" t="s">
        <v>47</v>
      </c>
      <c r="AK274" s="182" t="s">
        <v>31</v>
      </c>
      <c r="AL274" s="183"/>
      <c r="AM274" s="44" t="s">
        <v>46</v>
      </c>
      <c r="AN274" s="44" t="s">
        <v>33</v>
      </c>
      <c r="AO274" s="45" t="s">
        <v>47</v>
      </c>
    </row>
    <row r="275" spans="1:41" ht="15.75" thickBot="1" thickTop="1">
      <c r="A275" s="186" t="s">
        <v>35</v>
      </c>
      <c r="B275" s="46" t="s">
        <v>36</v>
      </c>
      <c r="C275" s="46">
        <v>0</v>
      </c>
      <c r="D275" s="46">
        <f>PRODUCT(C275*0.15)</f>
        <v>0</v>
      </c>
      <c r="E275" s="47">
        <f>SUM(C275:D275)</f>
        <v>0</v>
      </c>
      <c r="G275" s="186" t="s">
        <v>35</v>
      </c>
      <c r="H275" s="46" t="s">
        <v>36</v>
      </c>
      <c r="I275" s="46">
        <v>48.67</v>
      </c>
      <c r="J275" s="46">
        <f>PRODUCT(I275*0.15)</f>
        <v>7.3004999999999995</v>
      </c>
      <c r="K275" s="47">
        <f>SUM(I275:J275)</f>
        <v>55.9705</v>
      </c>
      <c r="M275" s="186" t="s">
        <v>35</v>
      </c>
      <c r="N275" s="34" t="s">
        <v>36</v>
      </c>
      <c r="O275" s="46">
        <v>157.5</v>
      </c>
      <c r="P275" s="46">
        <f>PRODUCT(O275*0.15)</f>
        <v>23.625</v>
      </c>
      <c r="Q275" s="47">
        <f>SUM(O275:P275)</f>
        <v>181.125</v>
      </c>
      <c r="S275" s="186" t="s">
        <v>35</v>
      </c>
      <c r="T275" s="34" t="s">
        <v>36</v>
      </c>
      <c r="U275" s="46">
        <v>130</v>
      </c>
      <c r="V275" s="46">
        <f>PRODUCT(U275*0.15)</f>
        <v>19.5</v>
      </c>
      <c r="W275" s="47">
        <f>SUM(U275:V275)</f>
        <v>149.5</v>
      </c>
      <c r="Y275" s="186" t="s">
        <v>35</v>
      </c>
      <c r="Z275" s="34" t="s">
        <v>36</v>
      </c>
      <c r="AA275" s="46">
        <v>81.89</v>
      </c>
      <c r="AB275" s="59">
        <v>0</v>
      </c>
      <c r="AC275" s="64">
        <f>SUM(AA275:AB275)</f>
        <v>81.89</v>
      </c>
      <c r="AD275" s="65" t="s">
        <v>96</v>
      </c>
      <c r="AE275" s="186" t="s">
        <v>35</v>
      </c>
      <c r="AF275" s="34" t="s">
        <v>36</v>
      </c>
      <c r="AG275" s="46">
        <v>74</v>
      </c>
      <c r="AH275" s="46">
        <f>PRODUCT(AG275*0.15)</f>
        <v>11.1</v>
      </c>
      <c r="AI275" s="47">
        <f>SUM(AG275:AH275)</f>
        <v>85.1</v>
      </c>
      <c r="AK275" s="186" t="s">
        <v>35</v>
      </c>
      <c r="AL275" s="34" t="s">
        <v>36</v>
      </c>
      <c r="AM275" s="46" t="s">
        <v>37</v>
      </c>
      <c r="AN275" s="46" t="e">
        <f>PRODUCT(AM275*0.15)</f>
        <v>#VALUE!</v>
      </c>
      <c r="AO275" s="47" t="e">
        <f>SUM(AM275:AN275)</f>
        <v>#VALUE!</v>
      </c>
    </row>
    <row r="276" spans="1:41" ht="15" thickBot="1">
      <c r="A276" s="187"/>
      <c r="B276" s="46" t="s">
        <v>48</v>
      </c>
      <c r="C276" s="46">
        <v>0</v>
      </c>
      <c r="D276" s="46">
        <f aca="true" t="shared" si="213" ref="D276:D286">PRODUCT(C276*0.15)</f>
        <v>0</v>
      </c>
      <c r="E276" s="47">
        <f aca="true" t="shared" si="214" ref="E276:E286">SUM(C276:D276)</f>
        <v>0</v>
      </c>
      <c r="G276" s="187"/>
      <c r="H276" s="46" t="s">
        <v>48</v>
      </c>
      <c r="I276" s="46">
        <v>54.08</v>
      </c>
      <c r="J276" s="46">
        <f aca="true" t="shared" si="215" ref="J276:J286">PRODUCT(I276*0.15)</f>
        <v>8.112</v>
      </c>
      <c r="K276" s="47">
        <f aca="true" t="shared" si="216" ref="K276:K286">SUM(I276:J276)</f>
        <v>62.192</v>
      </c>
      <c r="M276" s="187"/>
      <c r="N276" s="34" t="s">
        <v>48</v>
      </c>
      <c r="O276" s="46">
        <v>157.5</v>
      </c>
      <c r="P276" s="46">
        <f aca="true" t="shared" si="217" ref="P276:P286">PRODUCT(O276*0.15)</f>
        <v>23.625</v>
      </c>
      <c r="Q276" s="47">
        <f aca="true" t="shared" si="218" ref="Q276:Q286">SUM(O276:P276)</f>
        <v>181.125</v>
      </c>
      <c r="S276" s="187"/>
      <c r="T276" s="34" t="s">
        <v>48</v>
      </c>
      <c r="U276" s="46">
        <v>130</v>
      </c>
      <c r="V276" s="46">
        <f aca="true" t="shared" si="219" ref="V276:V286">PRODUCT(U276*0.15)</f>
        <v>19.5</v>
      </c>
      <c r="W276" s="47">
        <f aca="true" t="shared" si="220" ref="W276:W286">SUM(U276:V276)</f>
        <v>149.5</v>
      </c>
      <c r="Y276" s="187"/>
      <c r="Z276" s="34" t="s">
        <v>48</v>
      </c>
      <c r="AA276" s="46">
        <v>0</v>
      </c>
      <c r="AB276" s="46">
        <f aca="true" t="shared" si="221" ref="AB276:AB286">PRODUCT(AA276*0.15)</f>
        <v>0</v>
      </c>
      <c r="AC276" s="47">
        <f aca="true" t="shared" si="222" ref="AC276:AC286">SUM(AA276:AB276)</f>
        <v>0</v>
      </c>
      <c r="AE276" s="187"/>
      <c r="AF276" s="34" t="s">
        <v>48</v>
      </c>
      <c r="AG276" s="46">
        <v>0</v>
      </c>
      <c r="AH276" s="46">
        <f aca="true" t="shared" si="223" ref="AH276:AH286">PRODUCT(AG276*0.15)</f>
        <v>0</v>
      </c>
      <c r="AI276" s="47">
        <f aca="true" t="shared" si="224" ref="AI276:AI286">SUM(AG276:AH276)</f>
        <v>0</v>
      </c>
      <c r="AK276" s="187"/>
      <c r="AL276" s="34" t="s">
        <v>48</v>
      </c>
      <c r="AM276" s="46" t="s">
        <v>37</v>
      </c>
      <c r="AN276" s="46" t="e">
        <f aca="true" t="shared" si="225" ref="AN276:AN286">PRODUCT(AM276*0.15)</f>
        <v>#VALUE!</v>
      </c>
      <c r="AO276" s="47" t="e">
        <f aca="true" t="shared" si="226" ref="AO276:AO286">SUM(AM276:AN276)</f>
        <v>#VALUE!</v>
      </c>
    </row>
    <row r="277" spans="1:41" ht="15" thickBot="1">
      <c r="A277" s="187"/>
      <c r="B277" s="46" t="s">
        <v>49</v>
      </c>
      <c r="C277" s="46">
        <v>43.48</v>
      </c>
      <c r="D277" s="46">
        <f t="shared" si="213"/>
        <v>6.521999999999999</v>
      </c>
      <c r="E277" s="47">
        <f t="shared" si="214"/>
        <v>50.001999999999995</v>
      </c>
      <c r="G277" s="187"/>
      <c r="H277" s="46" t="s">
        <v>49</v>
      </c>
      <c r="I277" s="46" t="s">
        <v>89</v>
      </c>
      <c r="J277" s="46"/>
      <c r="K277" s="47"/>
      <c r="M277" s="187"/>
      <c r="N277" s="34" t="s">
        <v>49</v>
      </c>
      <c r="O277" s="46">
        <v>0</v>
      </c>
      <c r="P277" s="46">
        <f t="shared" si="217"/>
        <v>0</v>
      </c>
      <c r="Q277" s="47">
        <f t="shared" si="218"/>
        <v>0</v>
      </c>
      <c r="S277" s="187"/>
      <c r="T277" s="34" t="s">
        <v>49</v>
      </c>
      <c r="U277" s="46">
        <v>0</v>
      </c>
      <c r="V277" s="46">
        <f t="shared" si="219"/>
        <v>0</v>
      </c>
      <c r="W277" s="47">
        <f t="shared" si="220"/>
        <v>0</v>
      </c>
      <c r="Y277" s="187"/>
      <c r="Z277" s="34" t="s">
        <v>49</v>
      </c>
      <c r="AA277" s="46">
        <v>0</v>
      </c>
      <c r="AB277" s="46">
        <f t="shared" si="221"/>
        <v>0</v>
      </c>
      <c r="AC277" s="47">
        <f t="shared" si="222"/>
        <v>0</v>
      </c>
      <c r="AE277" s="187"/>
      <c r="AF277" s="34" t="s">
        <v>49</v>
      </c>
      <c r="AG277" s="46">
        <v>0</v>
      </c>
      <c r="AH277" s="46">
        <f t="shared" si="223"/>
        <v>0</v>
      </c>
      <c r="AI277" s="47">
        <f t="shared" si="224"/>
        <v>0</v>
      </c>
      <c r="AK277" s="187"/>
      <c r="AL277" s="34" t="s">
        <v>49</v>
      </c>
      <c r="AM277" s="46" t="s">
        <v>37</v>
      </c>
      <c r="AN277" s="46" t="e">
        <f t="shared" si="225"/>
        <v>#VALUE!</v>
      </c>
      <c r="AO277" s="47" t="e">
        <f t="shared" si="226"/>
        <v>#VALUE!</v>
      </c>
    </row>
    <row r="278" spans="1:41" ht="15" thickBot="1">
      <c r="A278" s="187"/>
      <c r="B278" s="46" t="s">
        <v>40</v>
      </c>
      <c r="C278" s="46">
        <v>0</v>
      </c>
      <c r="D278" s="46">
        <f t="shared" si="213"/>
        <v>0</v>
      </c>
      <c r="E278" s="47">
        <f t="shared" si="214"/>
        <v>0</v>
      </c>
      <c r="G278" s="187"/>
      <c r="H278" s="46" t="s">
        <v>40</v>
      </c>
      <c r="I278" s="46">
        <v>54.08</v>
      </c>
      <c r="J278" s="46">
        <f t="shared" si="215"/>
        <v>8.112</v>
      </c>
      <c r="K278" s="47">
        <f t="shared" si="216"/>
        <v>62.192</v>
      </c>
      <c r="M278" s="187"/>
      <c r="N278" s="34" t="s">
        <v>40</v>
      </c>
      <c r="O278" s="46">
        <v>0</v>
      </c>
      <c r="P278" s="46">
        <f t="shared" si="217"/>
        <v>0</v>
      </c>
      <c r="Q278" s="47">
        <f t="shared" si="218"/>
        <v>0</v>
      </c>
      <c r="S278" s="187"/>
      <c r="T278" s="34" t="s">
        <v>40</v>
      </c>
      <c r="U278" s="46">
        <v>0</v>
      </c>
      <c r="V278" s="46">
        <f t="shared" si="219"/>
        <v>0</v>
      </c>
      <c r="W278" s="47">
        <f t="shared" si="220"/>
        <v>0</v>
      </c>
      <c r="Y278" s="187"/>
      <c r="Z278" s="34" t="s">
        <v>40</v>
      </c>
      <c r="AA278" s="46">
        <v>0</v>
      </c>
      <c r="AB278" s="46">
        <f t="shared" si="221"/>
        <v>0</v>
      </c>
      <c r="AC278" s="47">
        <f t="shared" si="222"/>
        <v>0</v>
      </c>
      <c r="AE278" s="187"/>
      <c r="AF278" s="34" t="s">
        <v>40</v>
      </c>
      <c r="AG278" s="46">
        <v>0</v>
      </c>
      <c r="AH278" s="46">
        <f t="shared" si="223"/>
        <v>0</v>
      </c>
      <c r="AI278" s="47">
        <f t="shared" si="224"/>
        <v>0</v>
      </c>
      <c r="AK278" s="187"/>
      <c r="AL278" s="34" t="s">
        <v>40</v>
      </c>
      <c r="AM278" s="46" t="s">
        <v>37</v>
      </c>
      <c r="AN278" s="46" t="e">
        <f t="shared" si="225"/>
        <v>#VALUE!</v>
      </c>
      <c r="AO278" s="47" t="e">
        <f t="shared" si="226"/>
        <v>#VALUE!</v>
      </c>
    </row>
    <row r="279" spans="1:41" ht="15" thickBot="1">
      <c r="A279" s="187"/>
      <c r="B279" s="46" t="s">
        <v>50</v>
      </c>
      <c r="C279" s="46">
        <v>0</v>
      </c>
      <c r="D279" s="46">
        <f t="shared" si="213"/>
        <v>0</v>
      </c>
      <c r="E279" s="47">
        <f t="shared" si="214"/>
        <v>0</v>
      </c>
      <c r="G279" s="187"/>
      <c r="H279" s="46" t="s">
        <v>50</v>
      </c>
      <c r="I279" s="46">
        <v>54.08</v>
      </c>
      <c r="J279" s="46">
        <f t="shared" si="215"/>
        <v>8.112</v>
      </c>
      <c r="K279" s="47">
        <f t="shared" si="216"/>
        <v>62.192</v>
      </c>
      <c r="M279" s="187"/>
      <c r="N279" s="34" t="s">
        <v>50</v>
      </c>
      <c r="O279" s="46">
        <v>105</v>
      </c>
      <c r="P279" s="46">
        <f t="shared" si="217"/>
        <v>15.75</v>
      </c>
      <c r="Q279" s="47">
        <f t="shared" si="218"/>
        <v>120.75</v>
      </c>
      <c r="S279" s="187"/>
      <c r="T279" s="34" t="s">
        <v>50</v>
      </c>
      <c r="U279" s="46">
        <v>130</v>
      </c>
      <c r="V279" s="46">
        <f t="shared" si="219"/>
        <v>19.5</v>
      </c>
      <c r="W279" s="47">
        <f t="shared" si="220"/>
        <v>149.5</v>
      </c>
      <c r="Y279" s="187"/>
      <c r="Z279" s="34" t="s">
        <v>50</v>
      </c>
      <c r="AA279" s="46">
        <v>0</v>
      </c>
      <c r="AB279" s="46">
        <f t="shared" si="221"/>
        <v>0</v>
      </c>
      <c r="AC279" s="47">
        <f t="shared" si="222"/>
        <v>0</v>
      </c>
      <c r="AE279" s="187"/>
      <c r="AF279" s="34" t="s">
        <v>50</v>
      </c>
      <c r="AG279" s="46">
        <v>0</v>
      </c>
      <c r="AH279" s="46">
        <f t="shared" si="223"/>
        <v>0</v>
      </c>
      <c r="AI279" s="47">
        <f t="shared" si="224"/>
        <v>0</v>
      </c>
      <c r="AK279" s="187"/>
      <c r="AL279" s="34" t="s">
        <v>50</v>
      </c>
      <c r="AM279" s="46" t="s">
        <v>37</v>
      </c>
      <c r="AN279" s="46" t="e">
        <f t="shared" si="225"/>
        <v>#VALUE!</v>
      </c>
      <c r="AO279" s="47" t="e">
        <f t="shared" si="226"/>
        <v>#VALUE!</v>
      </c>
    </row>
    <row r="280" spans="1:41" ht="29.25" thickBot="1">
      <c r="A280" s="188"/>
      <c r="B280" s="48" t="s">
        <v>42</v>
      </c>
      <c r="C280" s="48">
        <v>0</v>
      </c>
      <c r="D280" s="46">
        <f t="shared" si="213"/>
        <v>0</v>
      </c>
      <c r="E280" s="47">
        <f t="shared" si="214"/>
        <v>0</v>
      </c>
      <c r="G280" s="188"/>
      <c r="H280" s="48" t="s">
        <v>42</v>
      </c>
      <c r="I280" s="48">
        <v>0</v>
      </c>
      <c r="J280" s="46">
        <f t="shared" si="215"/>
        <v>0</v>
      </c>
      <c r="K280" s="47">
        <f t="shared" si="216"/>
        <v>0</v>
      </c>
      <c r="M280" s="188"/>
      <c r="N280" s="35" t="s">
        <v>42</v>
      </c>
      <c r="O280" s="48">
        <v>0</v>
      </c>
      <c r="P280" s="46">
        <f t="shared" si="217"/>
        <v>0</v>
      </c>
      <c r="Q280" s="47">
        <f t="shared" si="218"/>
        <v>0</v>
      </c>
      <c r="S280" s="188"/>
      <c r="T280" s="35" t="s">
        <v>42</v>
      </c>
      <c r="U280" s="48">
        <v>0</v>
      </c>
      <c r="V280" s="46">
        <f t="shared" si="219"/>
        <v>0</v>
      </c>
      <c r="W280" s="47">
        <f t="shared" si="220"/>
        <v>0</v>
      </c>
      <c r="Y280" s="188"/>
      <c r="Z280" s="35" t="s">
        <v>42</v>
      </c>
      <c r="AA280" s="48">
        <v>0</v>
      </c>
      <c r="AB280" s="46">
        <f t="shared" si="221"/>
        <v>0</v>
      </c>
      <c r="AC280" s="47">
        <f t="shared" si="222"/>
        <v>0</v>
      </c>
      <c r="AE280" s="188"/>
      <c r="AF280" s="35" t="s">
        <v>42</v>
      </c>
      <c r="AG280" s="48">
        <v>0</v>
      </c>
      <c r="AH280" s="46">
        <f t="shared" si="223"/>
        <v>0</v>
      </c>
      <c r="AI280" s="47">
        <f t="shared" si="224"/>
        <v>0</v>
      </c>
      <c r="AK280" s="188"/>
      <c r="AL280" s="35" t="s">
        <v>42</v>
      </c>
      <c r="AM280" s="48" t="s">
        <v>37</v>
      </c>
      <c r="AN280" s="46" t="e">
        <f t="shared" si="225"/>
        <v>#VALUE!</v>
      </c>
      <c r="AO280" s="47" t="e">
        <f t="shared" si="226"/>
        <v>#VALUE!</v>
      </c>
    </row>
    <row r="281" spans="1:41" ht="15.75" thickBot="1" thickTop="1">
      <c r="A281" s="186" t="s">
        <v>43</v>
      </c>
      <c r="B281" s="46" t="s">
        <v>36</v>
      </c>
      <c r="C281" s="46">
        <v>0</v>
      </c>
      <c r="D281" s="46">
        <f t="shared" si="213"/>
        <v>0</v>
      </c>
      <c r="E281" s="47">
        <f t="shared" si="214"/>
        <v>0</v>
      </c>
      <c r="G281" s="186" t="s">
        <v>43</v>
      </c>
      <c r="H281" s="46" t="s">
        <v>36</v>
      </c>
      <c r="I281" s="46">
        <v>48.67</v>
      </c>
      <c r="J281" s="46">
        <f t="shared" si="215"/>
        <v>7.3004999999999995</v>
      </c>
      <c r="K281" s="47">
        <f t="shared" si="216"/>
        <v>55.9705</v>
      </c>
      <c r="M281" s="186" t="s">
        <v>43</v>
      </c>
      <c r="N281" s="34" t="s">
        <v>36</v>
      </c>
      <c r="O281" s="46">
        <v>126</v>
      </c>
      <c r="P281" s="46">
        <f t="shared" si="217"/>
        <v>18.9</v>
      </c>
      <c r="Q281" s="47">
        <f t="shared" si="218"/>
        <v>144.9</v>
      </c>
      <c r="S281" s="186" t="s">
        <v>43</v>
      </c>
      <c r="T281" s="34" t="s">
        <v>36</v>
      </c>
      <c r="U281" s="46">
        <v>130</v>
      </c>
      <c r="V281" s="46">
        <f t="shared" si="219"/>
        <v>19.5</v>
      </c>
      <c r="W281" s="47">
        <f t="shared" si="220"/>
        <v>149.5</v>
      </c>
      <c r="Y281" s="186" t="s">
        <v>43</v>
      </c>
      <c r="Z281" s="34" t="s">
        <v>36</v>
      </c>
      <c r="AA281" s="46">
        <v>71.2</v>
      </c>
      <c r="AB281" s="46">
        <f t="shared" si="221"/>
        <v>10.68</v>
      </c>
      <c r="AC281" s="47">
        <f t="shared" si="222"/>
        <v>81.88</v>
      </c>
      <c r="AE281" s="186" t="s">
        <v>43</v>
      </c>
      <c r="AF281" s="34" t="s">
        <v>36</v>
      </c>
      <c r="AG281" s="46">
        <v>43.5</v>
      </c>
      <c r="AH281" s="46">
        <f t="shared" si="223"/>
        <v>6.5249999999999995</v>
      </c>
      <c r="AI281" s="47">
        <f t="shared" si="224"/>
        <v>50.025</v>
      </c>
      <c r="AK281" s="186" t="s">
        <v>43</v>
      </c>
      <c r="AL281" s="34" t="s">
        <v>36</v>
      </c>
      <c r="AM281" s="46" t="s">
        <v>37</v>
      </c>
      <c r="AN281" s="46" t="e">
        <f t="shared" si="225"/>
        <v>#VALUE!</v>
      </c>
      <c r="AO281" s="47" t="e">
        <f t="shared" si="226"/>
        <v>#VALUE!</v>
      </c>
    </row>
    <row r="282" spans="1:41" ht="15" thickBot="1">
      <c r="A282" s="187"/>
      <c r="B282" s="46" t="s">
        <v>48</v>
      </c>
      <c r="C282" s="46">
        <v>0</v>
      </c>
      <c r="D282" s="46">
        <f t="shared" si="213"/>
        <v>0</v>
      </c>
      <c r="E282" s="47">
        <f t="shared" si="214"/>
        <v>0</v>
      </c>
      <c r="G282" s="187"/>
      <c r="H282" s="46" t="s">
        <v>48</v>
      </c>
      <c r="I282" s="46">
        <v>54.08</v>
      </c>
      <c r="J282" s="46">
        <f t="shared" si="215"/>
        <v>8.112</v>
      </c>
      <c r="K282" s="47">
        <f t="shared" si="216"/>
        <v>62.192</v>
      </c>
      <c r="M282" s="187"/>
      <c r="N282" s="34" t="s">
        <v>48</v>
      </c>
      <c r="O282" s="46">
        <v>126</v>
      </c>
      <c r="P282" s="46">
        <f t="shared" si="217"/>
        <v>18.9</v>
      </c>
      <c r="Q282" s="47">
        <f t="shared" si="218"/>
        <v>144.9</v>
      </c>
      <c r="S282" s="187"/>
      <c r="T282" s="34" t="s">
        <v>48</v>
      </c>
      <c r="U282" s="46">
        <v>130</v>
      </c>
      <c r="V282" s="46">
        <f t="shared" si="219"/>
        <v>19.5</v>
      </c>
      <c r="W282" s="47">
        <f t="shared" si="220"/>
        <v>149.5</v>
      </c>
      <c r="Y282" s="187"/>
      <c r="Z282" s="34" t="s">
        <v>48</v>
      </c>
      <c r="AA282" s="46">
        <v>0</v>
      </c>
      <c r="AB282" s="46">
        <f t="shared" si="221"/>
        <v>0</v>
      </c>
      <c r="AC282" s="47">
        <f t="shared" si="222"/>
        <v>0</v>
      </c>
      <c r="AE282" s="187"/>
      <c r="AF282" s="34" t="s">
        <v>48</v>
      </c>
      <c r="AG282" s="46">
        <v>0</v>
      </c>
      <c r="AH282" s="46">
        <f t="shared" si="223"/>
        <v>0</v>
      </c>
      <c r="AI282" s="47">
        <f t="shared" si="224"/>
        <v>0</v>
      </c>
      <c r="AK282" s="187"/>
      <c r="AL282" s="34" t="s">
        <v>48</v>
      </c>
      <c r="AM282" s="46" t="s">
        <v>37</v>
      </c>
      <c r="AN282" s="46" t="e">
        <f t="shared" si="225"/>
        <v>#VALUE!</v>
      </c>
      <c r="AO282" s="47" t="e">
        <f t="shared" si="226"/>
        <v>#VALUE!</v>
      </c>
    </row>
    <row r="283" spans="1:41" ht="15" thickBot="1">
      <c r="A283" s="187"/>
      <c r="B283" s="46" t="s">
        <v>49</v>
      </c>
      <c r="C283" s="46">
        <v>13.04</v>
      </c>
      <c r="D283" s="46">
        <f t="shared" si="213"/>
        <v>1.9559999999999997</v>
      </c>
      <c r="E283" s="47">
        <f t="shared" si="214"/>
        <v>14.995999999999999</v>
      </c>
      <c r="G283" s="187"/>
      <c r="H283" s="46" t="s">
        <v>49</v>
      </c>
      <c r="I283" s="46" t="s">
        <v>89</v>
      </c>
      <c r="J283" s="46"/>
      <c r="K283" s="47"/>
      <c r="M283" s="187"/>
      <c r="N283" s="34" t="s">
        <v>49</v>
      </c>
      <c r="O283" s="46">
        <v>0</v>
      </c>
      <c r="P283" s="46">
        <f t="shared" si="217"/>
        <v>0</v>
      </c>
      <c r="Q283" s="47">
        <f t="shared" si="218"/>
        <v>0</v>
      </c>
      <c r="S283" s="187"/>
      <c r="T283" s="34" t="s">
        <v>49</v>
      </c>
      <c r="U283" s="46">
        <v>0</v>
      </c>
      <c r="V283" s="46">
        <f t="shared" si="219"/>
        <v>0</v>
      </c>
      <c r="W283" s="47">
        <f t="shared" si="220"/>
        <v>0</v>
      </c>
      <c r="Y283" s="187"/>
      <c r="Z283" s="34" t="s">
        <v>49</v>
      </c>
      <c r="AA283" s="46">
        <v>0</v>
      </c>
      <c r="AB283" s="46">
        <f t="shared" si="221"/>
        <v>0</v>
      </c>
      <c r="AC283" s="47">
        <f t="shared" si="222"/>
        <v>0</v>
      </c>
      <c r="AE283" s="187"/>
      <c r="AF283" s="34" t="s">
        <v>49</v>
      </c>
      <c r="AG283" s="46">
        <v>0</v>
      </c>
      <c r="AH283" s="46">
        <f t="shared" si="223"/>
        <v>0</v>
      </c>
      <c r="AI283" s="47">
        <f t="shared" si="224"/>
        <v>0</v>
      </c>
      <c r="AK283" s="187"/>
      <c r="AL283" s="34" t="s">
        <v>49</v>
      </c>
      <c r="AM283" s="46" t="s">
        <v>37</v>
      </c>
      <c r="AN283" s="46" t="e">
        <f t="shared" si="225"/>
        <v>#VALUE!</v>
      </c>
      <c r="AO283" s="47" t="e">
        <f t="shared" si="226"/>
        <v>#VALUE!</v>
      </c>
    </row>
    <row r="284" spans="1:41" ht="15" thickBot="1">
      <c r="A284" s="187"/>
      <c r="B284" s="46" t="s">
        <v>40</v>
      </c>
      <c r="C284" s="46">
        <v>0</v>
      </c>
      <c r="D284" s="46">
        <f t="shared" si="213"/>
        <v>0</v>
      </c>
      <c r="E284" s="47">
        <f t="shared" si="214"/>
        <v>0</v>
      </c>
      <c r="G284" s="187"/>
      <c r="H284" s="46" t="s">
        <v>40</v>
      </c>
      <c r="I284" s="46">
        <v>54.08</v>
      </c>
      <c r="J284" s="46">
        <f t="shared" si="215"/>
        <v>8.112</v>
      </c>
      <c r="K284" s="47">
        <f t="shared" si="216"/>
        <v>62.192</v>
      </c>
      <c r="M284" s="187"/>
      <c r="N284" s="34" t="s">
        <v>40</v>
      </c>
      <c r="O284" s="46">
        <v>0</v>
      </c>
      <c r="P284" s="46">
        <f t="shared" si="217"/>
        <v>0</v>
      </c>
      <c r="Q284" s="47">
        <f t="shared" si="218"/>
        <v>0</v>
      </c>
      <c r="S284" s="187"/>
      <c r="T284" s="34" t="s">
        <v>40</v>
      </c>
      <c r="U284" s="46">
        <v>0</v>
      </c>
      <c r="V284" s="46">
        <f t="shared" si="219"/>
        <v>0</v>
      </c>
      <c r="W284" s="47">
        <f t="shared" si="220"/>
        <v>0</v>
      </c>
      <c r="Y284" s="187"/>
      <c r="Z284" s="34" t="s">
        <v>40</v>
      </c>
      <c r="AA284" s="46">
        <v>0</v>
      </c>
      <c r="AB284" s="46">
        <f t="shared" si="221"/>
        <v>0</v>
      </c>
      <c r="AC284" s="47">
        <f t="shared" si="222"/>
        <v>0</v>
      </c>
      <c r="AE284" s="187"/>
      <c r="AF284" s="34" t="s">
        <v>40</v>
      </c>
      <c r="AG284" s="46">
        <v>0</v>
      </c>
      <c r="AH284" s="46">
        <f t="shared" si="223"/>
        <v>0</v>
      </c>
      <c r="AI284" s="47">
        <f t="shared" si="224"/>
        <v>0</v>
      </c>
      <c r="AK284" s="187"/>
      <c r="AL284" s="34" t="s">
        <v>40</v>
      </c>
      <c r="AM284" s="46" t="s">
        <v>37</v>
      </c>
      <c r="AN284" s="46" t="e">
        <f t="shared" si="225"/>
        <v>#VALUE!</v>
      </c>
      <c r="AO284" s="47" t="e">
        <f t="shared" si="226"/>
        <v>#VALUE!</v>
      </c>
    </row>
    <row r="285" spans="1:41" ht="15" thickBot="1">
      <c r="A285" s="187"/>
      <c r="B285" s="46" t="s">
        <v>50</v>
      </c>
      <c r="C285" s="46">
        <v>0</v>
      </c>
      <c r="D285" s="46">
        <f t="shared" si="213"/>
        <v>0</v>
      </c>
      <c r="E285" s="47">
        <f t="shared" si="214"/>
        <v>0</v>
      </c>
      <c r="G285" s="187"/>
      <c r="H285" s="46" t="s">
        <v>50</v>
      </c>
      <c r="I285" s="46">
        <v>54.08</v>
      </c>
      <c r="J285" s="46">
        <f t="shared" si="215"/>
        <v>8.112</v>
      </c>
      <c r="K285" s="47">
        <f t="shared" si="216"/>
        <v>62.192</v>
      </c>
      <c r="M285" s="187"/>
      <c r="N285" s="34" t="s">
        <v>50</v>
      </c>
      <c r="O285" s="46">
        <v>105</v>
      </c>
      <c r="P285" s="46">
        <f t="shared" si="217"/>
        <v>15.75</v>
      </c>
      <c r="Q285" s="47">
        <f t="shared" si="218"/>
        <v>120.75</v>
      </c>
      <c r="S285" s="187"/>
      <c r="T285" s="34" t="s">
        <v>50</v>
      </c>
      <c r="U285" s="46">
        <v>130</v>
      </c>
      <c r="V285" s="46">
        <f t="shared" si="219"/>
        <v>19.5</v>
      </c>
      <c r="W285" s="47">
        <f t="shared" si="220"/>
        <v>149.5</v>
      </c>
      <c r="Y285" s="187"/>
      <c r="Z285" s="34" t="s">
        <v>50</v>
      </c>
      <c r="AA285" s="46">
        <v>0</v>
      </c>
      <c r="AB285" s="46">
        <f t="shared" si="221"/>
        <v>0</v>
      </c>
      <c r="AC285" s="47">
        <f t="shared" si="222"/>
        <v>0</v>
      </c>
      <c r="AE285" s="187"/>
      <c r="AF285" s="34" t="s">
        <v>50</v>
      </c>
      <c r="AG285" s="46">
        <v>0</v>
      </c>
      <c r="AH285" s="46">
        <f t="shared" si="223"/>
        <v>0</v>
      </c>
      <c r="AI285" s="47">
        <f t="shared" si="224"/>
        <v>0</v>
      </c>
      <c r="AK285" s="187"/>
      <c r="AL285" s="34" t="s">
        <v>50</v>
      </c>
      <c r="AM285" s="46" t="s">
        <v>37</v>
      </c>
      <c r="AN285" s="46" t="e">
        <f t="shared" si="225"/>
        <v>#VALUE!</v>
      </c>
      <c r="AO285" s="47" t="e">
        <f t="shared" si="226"/>
        <v>#VALUE!</v>
      </c>
    </row>
    <row r="286" spans="1:41" ht="29.25" thickBot="1">
      <c r="A286" s="188"/>
      <c r="B286" s="48" t="s">
        <v>42</v>
      </c>
      <c r="C286" s="48">
        <v>0</v>
      </c>
      <c r="D286" s="46">
        <f t="shared" si="213"/>
        <v>0</v>
      </c>
      <c r="E286" s="47">
        <f t="shared" si="214"/>
        <v>0</v>
      </c>
      <c r="G286" s="188"/>
      <c r="H286" s="48" t="s">
        <v>42</v>
      </c>
      <c r="I286" s="48">
        <v>0</v>
      </c>
      <c r="J286" s="46">
        <f t="shared" si="215"/>
        <v>0</v>
      </c>
      <c r="K286" s="47">
        <f t="shared" si="216"/>
        <v>0</v>
      </c>
      <c r="M286" s="188"/>
      <c r="N286" s="35" t="s">
        <v>42</v>
      </c>
      <c r="O286" s="48">
        <v>0</v>
      </c>
      <c r="P286" s="46">
        <f t="shared" si="217"/>
        <v>0</v>
      </c>
      <c r="Q286" s="47">
        <f t="shared" si="218"/>
        <v>0</v>
      </c>
      <c r="S286" s="188"/>
      <c r="T286" s="35" t="s">
        <v>42</v>
      </c>
      <c r="U286" s="48">
        <v>0</v>
      </c>
      <c r="V286" s="46">
        <f t="shared" si="219"/>
        <v>0</v>
      </c>
      <c r="W286" s="47">
        <f t="shared" si="220"/>
        <v>0</v>
      </c>
      <c r="Y286" s="188"/>
      <c r="Z286" s="35" t="s">
        <v>42</v>
      </c>
      <c r="AA286" s="48">
        <v>0</v>
      </c>
      <c r="AB286" s="46">
        <f t="shared" si="221"/>
        <v>0</v>
      </c>
      <c r="AC286" s="47">
        <f t="shared" si="222"/>
        <v>0</v>
      </c>
      <c r="AE286" s="188"/>
      <c r="AF286" s="35" t="s">
        <v>42</v>
      </c>
      <c r="AG286" s="48">
        <v>0</v>
      </c>
      <c r="AH286" s="46">
        <f t="shared" si="223"/>
        <v>0</v>
      </c>
      <c r="AI286" s="47">
        <f t="shared" si="224"/>
        <v>0</v>
      </c>
      <c r="AK286" s="188"/>
      <c r="AL286" s="35" t="s">
        <v>42</v>
      </c>
      <c r="AM286" s="48" t="s">
        <v>37</v>
      </c>
      <c r="AN286" s="46" t="e">
        <f t="shared" si="225"/>
        <v>#VALUE!</v>
      </c>
      <c r="AO286" s="47" t="e">
        <f t="shared" si="226"/>
        <v>#VALUE!</v>
      </c>
    </row>
    <row r="287" spans="1:41" ht="16.5" thickBot="1" thickTop="1">
      <c r="A287" s="189" t="s">
        <v>44</v>
      </c>
      <c r="B287" s="190"/>
      <c r="C287" s="49">
        <f>SUM(C275:C286)</f>
        <v>56.519999999999996</v>
      </c>
      <c r="D287" s="49">
        <f>SUM(D275:D286)</f>
        <v>8.478</v>
      </c>
      <c r="E287" s="49">
        <f>SUM(E275:E286)</f>
        <v>64.99799999999999</v>
      </c>
      <c r="G287" s="189" t="s">
        <v>44</v>
      </c>
      <c r="H287" s="190"/>
      <c r="I287" s="49">
        <f>SUM(I275:I286)</f>
        <v>421.81999999999994</v>
      </c>
      <c r="J287" s="49">
        <f>SUM(J275:J286)</f>
        <v>63.273</v>
      </c>
      <c r="K287" s="49">
        <f>SUM(K275:K286)</f>
        <v>485.093</v>
      </c>
      <c r="M287" s="189" t="s">
        <v>44</v>
      </c>
      <c r="N287" s="190"/>
      <c r="O287" s="49">
        <f>SUM(O275:O286)</f>
        <v>777</v>
      </c>
      <c r="P287" s="60">
        <f>SUM(P275:P286)</f>
        <v>116.55000000000001</v>
      </c>
      <c r="Q287" s="49">
        <f>SUM(Q275:Q286)</f>
        <v>893.55</v>
      </c>
      <c r="S287" s="189" t="s">
        <v>44</v>
      </c>
      <c r="T287" s="190"/>
      <c r="U287" s="49">
        <f>SUM(U275:U286)</f>
        <v>780</v>
      </c>
      <c r="V287" s="49">
        <f>SUM(V275:V286)</f>
        <v>117</v>
      </c>
      <c r="W287" s="49">
        <f>SUM(W275:W286)</f>
        <v>897</v>
      </c>
      <c r="Y287" s="189" t="s">
        <v>44</v>
      </c>
      <c r="Z287" s="190"/>
      <c r="AA287" s="49">
        <f>SUM(AA275:AA286)</f>
        <v>153.09</v>
      </c>
      <c r="AB287" s="60">
        <f>SUM(AB275:AB286)</f>
        <v>10.68</v>
      </c>
      <c r="AC287" s="60">
        <f>SUM(AC275:AC286)</f>
        <v>163.76999999999998</v>
      </c>
      <c r="AE287" s="189" t="s">
        <v>44</v>
      </c>
      <c r="AF287" s="190"/>
      <c r="AG287" s="49">
        <f>SUM(AG275:AG286)</f>
        <v>117.5</v>
      </c>
      <c r="AH287" s="49">
        <f>SUM(AH275:AH286)</f>
        <v>17.625</v>
      </c>
      <c r="AI287" s="49">
        <f>SUM(AI275:AI286)</f>
        <v>135.125</v>
      </c>
      <c r="AK287" s="189" t="s">
        <v>44</v>
      </c>
      <c r="AL287" s="190"/>
      <c r="AM287" s="49">
        <f>SUM(AM275:AM286)</f>
        <v>0</v>
      </c>
      <c r="AN287" s="49" t="e">
        <f>SUM(AN275:AN286)</f>
        <v>#VALUE!</v>
      </c>
      <c r="AO287" s="49" t="e">
        <f>SUM(AO275:AO286)</f>
        <v>#VALUE!</v>
      </c>
    </row>
    <row r="288" spans="1:40" ht="78.75" customHeight="1" thickBot="1" thickTop="1">
      <c r="A288" s="191" t="s">
        <v>79</v>
      </c>
      <c r="B288" s="192"/>
      <c r="C288" s="192"/>
      <c r="D288" s="193"/>
      <c r="G288" s="191" t="s">
        <v>79</v>
      </c>
      <c r="H288" s="192"/>
      <c r="I288" s="192"/>
      <c r="J288" s="193"/>
      <c r="M288" s="191" t="s">
        <v>79</v>
      </c>
      <c r="N288" s="192"/>
      <c r="O288" s="192"/>
      <c r="P288" s="193"/>
      <c r="S288" s="191" t="s">
        <v>79</v>
      </c>
      <c r="T288" s="192"/>
      <c r="U288" s="192"/>
      <c r="V288" s="193"/>
      <c r="Y288" s="191" t="s">
        <v>79</v>
      </c>
      <c r="Z288" s="192"/>
      <c r="AA288" s="192"/>
      <c r="AB288" s="193"/>
      <c r="AE288" s="191" t="s">
        <v>79</v>
      </c>
      <c r="AF288" s="192"/>
      <c r="AG288" s="192"/>
      <c r="AH288" s="193"/>
      <c r="AK288" s="191" t="s">
        <v>79</v>
      </c>
      <c r="AL288" s="192"/>
      <c r="AM288" s="192"/>
      <c r="AN288" s="193"/>
    </row>
    <row r="289" spans="1:40" ht="19.5" thickBot="1" thickTop="1">
      <c r="A289" s="165" t="s">
        <v>54</v>
      </c>
      <c r="B289" s="166"/>
      <c r="C289" s="166"/>
      <c r="D289" s="167"/>
      <c r="G289" s="165" t="s">
        <v>54</v>
      </c>
      <c r="H289" s="166"/>
      <c r="I289" s="166"/>
      <c r="J289" s="167"/>
      <c r="M289" s="165" t="s">
        <v>54</v>
      </c>
      <c r="N289" s="166"/>
      <c r="O289" s="166"/>
      <c r="P289" s="167"/>
      <c r="S289" s="165" t="s">
        <v>54</v>
      </c>
      <c r="T289" s="166"/>
      <c r="U289" s="166"/>
      <c r="V289" s="167"/>
      <c r="Y289" s="165" t="s">
        <v>54</v>
      </c>
      <c r="Z289" s="166"/>
      <c r="AA289" s="166"/>
      <c r="AB289" s="167"/>
      <c r="AE289" s="165" t="s">
        <v>54</v>
      </c>
      <c r="AF289" s="166"/>
      <c r="AG289" s="166"/>
      <c r="AH289" s="167"/>
      <c r="AK289" s="165" t="s">
        <v>54</v>
      </c>
      <c r="AL289" s="166"/>
      <c r="AM289" s="166"/>
      <c r="AN289" s="167"/>
    </row>
    <row r="290" spans="1:40" ht="73.5" thickBot="1" thickTop="1">
      <c r="A290" s="37" t="s">
        <v>31</v>
      </c>
      <c r="B290" s="44" t="s">
        <v>46</v>
      </c>
      <c r="C290" s="44" t="s">
        <v>33</v>
      </c>
      <c r="D290" s="45" t="s">
        <v>47</v>
      </c>
      <c r="G290" s="37" t="s">
        <v>31</v>
      </c>
      <c r="H290" s="44" t="s">
        <v>46</v>
      </c>
      <c r="I290" s="44" t="s">
        <v>33</v>
      </c>
      <c r="J290" s="45" t="s">
        <v>47</v>
      </c>
      <c r="M290" s="37" t="s">
        <v>31</v>
      </c>
      <c r="N290" s="32" t="s">
        <v>46</v>
      </c>
      <c r="O290" s="44" t="s">
        <v>33</v>
      </c>
      <c r="P290" s="45" t="s">
        <v>47</v>
      </c>
      <c r="S290" s="37" t="s">
        <v>31</v>
      </c>
      <c r="T290" s="32" t="s">
        <v>46</v>
      </c>
      <c r="U290" s="44" t="s">
        <v>33</v>
      </c>
      <c r="V290" s="45" t="s">
        <v>47</v>
      </c>
      <c r="Y290" s="37" t="s">
        <v>31</v>
      </c>
      <c r="Z290" s="32" t="s">
        <v>46</v>
      </c>
      <c r="AA290" s="44" t="s">
        <v>33</v>
      </c>
      <c r="AB290" s="45" t="s">
        <v>47</v>
      </c>
      <c r="AE290" s="37" t="s">
        <v>31</v>
      </c>
      <c r="AF290" s="32" t="s">
        <v>46</v>
      </c>
      <c r="AG290" s="44" t="s">
        <v>33</v>
      </c>
      <c r="AH290" s="45" t="s">
        <v>47</v>
      </c>
      <c r="AK290" s="37" t="s">
        <v>31</v>
      </c>
      <c r="AL290" s="32" t="s">
        <v>46</v>
      </c>
      <c r="AM290" s="44" t="s">
        <v>33</v>
      </c>
      <c r="AN290" s="45" t="s">
        <v>47</v>
      </c>
    </row>
    <row r="291" spans="1:40" s="43" customFormat="1" ht="30" thickBot="1" thickTop="1">
      <c r="A291" s="53" t="s">
        <v>55</v>
      </c>
      <c r="B291" s="46">
        <v>0</v>
      </c>
      <c r="C291" s="46">
        <f>PRODUCT(B291*0.15)</f>
        <v>0</v>
      </c>
      <c r="D291" s="47">
        <f>SUM(B291:C291)</f>
        <v>0</v>
      </c>
      <c r="G291" s="53" t="s">
        <v>55</v>
      </c>
      <c r="H291" s="46">
        <v>108.16</v>
      </c>
      <c r="I291" s="46">
        <f>PRODUCT(H291*0.15)</f>
        <v>16.224</v>
      </c>
      <c r="J291" s="47">
        <f>SUM(H291:I291)</f>
        <v>124.384</v>
      </c>
      <c r="M291" s="53" t="s">
        <v>55</v>
      </c>
      <c r="N291" s="46">
        <v>52.5</v>
      </c>
      <c r="O291" s="46">
        <f>PRODUCT(N291*0.15)</f>
        <v>7.875</v>
      </c>
      <c r="P291" s="47">
        <f>SUM(N291:O291)</f>
        <v>60.375</v>
      </c>
      <c r="S291" s="53" t="s">
        <v>55</v>
      </c>
      <c r="T291" s="46">
        <v>230</v>
      </c>
      <c r="U291" s="46">
        <f>PRODUCT(T291*0.15)</f>
        <v>34.5</v>
      </c>
      <c r="V291" s="47">
        <f>SUM(T291:U291)</f>
        <v>264.5</v>
      </c>
      <c r="Y291" s="53" t="s">
        <v>55</v>
      </c>
      <c r="Z291" s="46">
        <v>0</v>
      </c>
      <c r="AA291" s="46">
        <f>PRODUCT(Z291*0.15)</f>
        <v>0</v>
      </c>
      <c r="AB291" s="47">
        <f>SUM(Z291:AA291)</f>
        <v>0</v>
      </c>
      <c r="AE291" s="53" t="s">
        <v>55</v>
      </c>
      <c r="AF291" s="46">
        <v>399</v>
      </c>
      <c r="AG291" s="46">
        <f>PRODUCT(AF291*0.15)</f>
        <v>59.849999999999994</v>
      </c>
      <c r="AH291" s="47">
        <f>SUM(AF291:AG291)</f>
        <v>458.85</v>
      </c>
      <c r="AK291" s="53" t="s">
        <v>55</v>
      </c>
      <c r="AL291" s="46" t="s">
        <v>37</v>
      </c>
      <c r="AM291" s="46" t="e">
        <f>PRODUCT(AL291*0.15)</f>
        <v>#VALUE!</v>
      </c>
      <c r="AN291" s="47" t="e">
        <f>SUM(AL291:AM291)</f>
        <v>#VALUE!</v>
      </c>
    </row>
    <row r="292" spans="1:40" s="43" customFormat="1" ht="15" thickBot="1">
      <c r="A292" s="53" t="s">
        <v>56</v>
      </c>
      <c r="B292" s="46">
        <v>78.26</v>
      </c>
      <c r="C292" s="46">
        <f>PRODUCT(B292*0.15)</f>
        <v>11.739</v>
      </c>
      <c r="D292" s="47">
        <f>SUM(B292:C292)</f>
        <v>89.99900000000001</v>
      </c>
      <c r="G292" s="53" t="s">
        <v>56</v>
      </c>
      <c r="H292" s="46" t="s">
        <v>89</v>
      </c>
      <c r="I292" s="46"/>
      <c r="J292" s="47"/>
      <c r="M292" s="53" t="s">
        <v>56</v>
      </c>
      <c r="N292" s="46">
        <v>0</v>
      </c>
      <c r="O292" s="46">
        <f>PRODUCT(N292*0.15)</f>
        <v>0</v>
      </c>
      <c r="P292" s="47">
        <f>SUM(N292:O292)</f>
        <v>0</v>
      </c>
      <c r="S292" s="53" t="s">
        <v>56</v>
      </c>
      <c r="T292" s="46">
        <v>80</v>
      </c>
      <c r="U292" s="46">
        <f>PRODUCT(T292*0.15)</f>
        <v>12</v>
      </c>
      <c r="V292" s="47">
        <f>SUM(T292:U292)</f>
        <v>92</v>
      </c>
      <c r="Y292" s="53" t="s">
        <v>56</v>
      </c>
      <c r="Z292" s="46">
        <v>0</v>
      </c>
      <c r="AA292" s="46">
        <f>PRODUCT(Z292*0.15)</f>
        <v>0</v>
      </c>
      <c r="AB292" s="47">
        <f>SUM(Z292:AA292)</f>
        <v>0</v>
      </c>
      <c r="AE292" s="53" t="s">
        <v>56</v>
      </c>
      <c r="AF292" s="46">
        <v>0</v>
      </c>
      <c r="AG292" s="46">
        <f>PRODUCT(AF292*0.15)</f>
        <v>0</v>
      </c>
      <c r="AH292" s="47">
        <f>SUM(AF292:AG292)</f>
        <v>0</v>
      </c>
      <c r="AK292" s="53" t="s">
        <v>56</v>
      </c>
      <c r="AL292" s="46" t="s">
        <v>37</v>
      </c>
      <c r="AM292" s="46" t="e">
        <f>PRODUCT(AL292*0.15)</f>
        <v>#VALUE!</v>
      </c>
      <c r="AN292" s="47" t="e">
        <f>SUM(AL292:AM292)</f>
        <v>#VALUE!</v>
      </c>
    </row>
    <row r="293" spans="1:40" s="43" customFormat="1" ht="15" thickBot="1">
      <c r="A293" s="53" t="s">
        <v>57</v>
      </c>
      <c r="B293" s="46">
        <v>0</v>
      </c>
      <c r="C293" s="46">
        <f>PRODUCT(B293*0.15)</f>
        <v>0</v>
      </c>
      <c r="D293" s="47">
        <f>SUM(B293:C293)</f>
        <v>0</v>
      </c>
      <c r="G293" s="53" t="s">
        <v>57</v>
      </c>
      <c r="H293" s="46">
        <v>0</v>
      </c>
      <c r="I293" s="46">
        <f>PRODUCT(H293*0.15)</f>
        <v>0</v>
      </c>
      <c r="J293" s="47">
        <f>SUM(H293:I293)</f>
        <v>0</v>
      </c>
      <c r="M293" s="53" t="s">
        <v>57</v>
      </c>
      <c r="N293" s="46">
        <v>0</v>
      </c>
      <c r="O293" s="46">
        <f>PRODUCT(N293*0.15)</f>
        <v>0</v>
      </c>
      <c r="P293" s="47">
        <f>SUM(N293:O293)</f>
        <v>0</v>
      </c>
      <c r="S293" s="53" t="s">
        <v>57</v>
      </c>
      <c r="T293" s="46">
        <v>0</v>
      </c>
      <c r="U293" s="46">
        <f>PRODUCT(T293*0.15)</f>
        <v>0</v>
      </c>
      <c r="V293" s="47">
        <f>SUM(T293:U293)</f>
        <v>0</v>
      </c>
      <c r="Y293" s="53" t="s">
        <v>57</v>
      </c>
      <c r="Z293" s="46">
        <v>0</v>
      </c>
      <c r="AA293" s="46">
        <f>PRODUCT(Z293*0.15)</f>
        <v>0</v>
      </c>
      <c r="AB293" s="47">
        <f>SUM(Z293:AA293)</f>
        <v>0</v>
      </c>
      <c r="AE293" s="53" t="s">
        <v>57</v>
      </c>
      <c r="AF293" s="46">
        <v>0</v>
      </c>
      <c r="AG293" s="46">
        <f>PRODUCT(AF293*0.15)</f>
        <v>0</v>
      </c>
      <c r="AH293" s="47">
        <f>SUM(AF293:AG293)</f>
        <v>0</v>
      </c>
      <c r="AK293" s="53" t="s">
        <v>57</v>
      </c>
      <c r="AL293" s="46" t="s">
        <v>37</v>
      </c>
      <c r="AM293" s="46" t="e">
        <f>PRODUCT(AL293*0.15)</f>
        <v>#VALUE!</v>
      </c>
      <c r="AN293" s="47" t="e">
        <f>SUM(AL293:AM293)</f>
        <v>#VALUE!</v>
      </c>
    </row>
    <row r="294" spans="1:40" s="43" customFormat="1" ht="15" thickBot="1">
      <c r="A294" s="54" t="s">
        <v>58</v>
      </c>
      <c r="B294" s="48">
        <v>0</v>
      </c>
      <c r="C294" s="46">
        <f>PRODUCT(B294*0.15)</f>
        <v>0</v>
      </c>
      <c r="D294" s="47">
        <f>SUM(B294:C294)</f>
        <v>0</v>
      </c>
      <c r="G294" s="54" t="s">
        <v>58</v>
      </c>
      <c r="H294" s="48">
        <v>0</v>
      </c>
      <c r="I294" s="46">
        <f>PRODUCT(H294*0.15)</f>
        <v>0</v>
      </c>
      <c r="J294" s="47">
        <f>SUM(H294:I294)</f>
        <v>0</v>
      </c>
      <c r="M294" s="54" t="s">
        <v>58</v>
      </c>
      <c r="N294" s="48">
        <v>0</v>
      </c>
      <c r="O294" s="46">
        <f>PRODUCT(N294*0.15)</f>
        <v>0</v>
      </c>
      <c r="P294" s="47">
        <f>SUM(N294:O294)</f>
        <v>0</v>
      </c>
      <c r="S294" s="54" t="s">
        <v>58</v>
      </c>
      <c r="T294" s="48">
        <v>180</v>
      </c>
      <c r="U294" s="46">
        <f>PRODUCT(T294*0.15)</f>
        <v>27</v>
      </c>
      <c r="V294" s="47">
        <f>SUM(T294:U294)</f>
        <v>207</v>
      </c>
      <c r="Y294" s="54" t="s">
        <v>58</v>
      </c>
      <c r="Z294" s="48">
        <v>0</v>
      </c>
      <c r="AA294" s="46">
        <f>PRODUCT(Z294*0.15)</f>
        <v>0</v>
      </c>
      <c r="AB294" s="47">
        <f>SUM(Z294:AA294)</f>
        <v>0</v>
      </c>
      <c r="AE294" s="54" t="s">
        <v>58</v>
      </c>
      <c r="AF294" s="48">
        <v>0</v>
      </c>
      <c r="AG294" s="46">
        <f>PRODUCT(AF294*0.15)</f>
        <v>0</v>
      </c>
      <c r="AH294" s="47">
        <f>SUM(AF294:AG294)</f>
        <v>0</v>
      </c>
      <c r="AK294" s="54" t="s">
        <v>58</v>
      </c>
      <c r="AL294" s="48" t="s">
        <v>37</v>
      </c>
      <c r="AM294" s="46" t="e">
        <f>PRODUCT(AL294*0.15)</f>
        <v>#VALUE!</v>
      </c>
      <c r="AN294" s="47" t="e">
        <f>SUM(AL294:AM294)</f>
        <v>#VALUE!</v>
      </c>
    </row>
    <row r="295" spans="1:40" ht="16.5" thickBot="1" thickTop="1">
      <c r="A295" s="41" t="s">
        <v>44</v>
      </c>
      <c r="B295" s="49">
        <f>SUM(B291:B294)</f>
        <v>78.26</v>
      </c>
      <c r="C295" s="49">
        <f>SUM(C291:C294)</f>
        <v>11.739</v>
      </c>
      <c r="D295" s="49">
        <f>SUM(D291:D294)</f>
        <v>89.99900000000001</v>
      </c>
      <c r="G295" s="41" t="s">
        <v>44</v>
      </c>
      <c r="H295" s="49">
        <f>SUM(H291:H294)</f>
        <v>108.16</v>
      </c>
      <c r="I295" s="49">
        <f>SUM(I291:I294)</f>
        <v>16.224</v>
      </c>
      <c r="J295" s="49">
        <f>SUM(J291:J294)</f>
        <v>124.384</v>
      </c>
      <c r="M295" s="55" t="s">
        <v>44</v>
      </c>
      <c r="N295" s="49">
        <f>SUM(N291:N294)</f>
        <v>52.5</v>
      </c>
      <c r="O295" s="49">
        <f>SUM(O291:O294)</f>
        <v>7.875</v>
      </c>
      <c r="P295" s="49">
        <f>SUM(P291:P294)</f>
        <v>60.375</v>
      </c>
      <c r="S295" s="41" t="s">
        <v>44</v>
      </c>
      <c r="T295" s="49">
        <f>SUM(T291:T294)</f>
        <v>490</v>
      </c>
      <c r="U295" s="49">
        <f>SUM(U291:U294)</f>
        <v>73.5</v>
      </c>
      <c r="V295" s="49">
        <f>SUM(V291:V294)</f>
        <v>563.5</v>
      </c>
      <c r="Y295" s="41" t="s">
        <v>44</v>
      </c>
      <c r="Z295" s="49">
        <f>SUM(Z291:Z294)</f>
        <v>0</v>
      </c>
      <c r="AA295" s="49">
        <f>SUM(AA291:AA294)</f>
        <v>0</v>
      </c>
      <c r="AB295" s="49">
        <f>SUM(AB291:AB294)</f>
        <v>0</v>
      </c>
      <c r="AE295" s="41" t="s">
        <v>44</v>
      </c>
      <c r="AF295" s="49">
        <f>SUM(AF291:AF294)</f>
        <v>399</v>
      </c>
      <c r="AG295" s="49">
        <f>SUM(AG291:AG294)</f>
        <v>59.849999999999994</v>
      </c>
      <c r="AH295" s="49">
        <f>SUM(AH291:AH294)</f>
        <v>458.85</v>
      </c>
      <c r="AK295" s="41" t="s">
        <v>44</v>
      </c>
      <c r="AL295" s="49">
        <f>SUM(AL291:AL294)</f>
        <v>0</v>
      </c>
      <c r="AM295" s="49" t="e">
        <f>SUM(AM291:AM294)</f>
        <v>#VALUE!</v>
      </c>
      <c r="AN295" s="49" t="e">
        <f>SUM(AN291:AN294)</f>
        <v>#VALUE!</v>
      </c>
    </row>
    <row r="296" spans="1:40" ht="18.75" thickBot="1">
      <c r="A296" s="194" t="s">
        <v>59</v>
      </c>
      <c r="B296" s="195"/>
      <c r="C296" s="195"/>
      <c r="D296" s="196"/>
      <c r="G296" s="194" t="s">
        <v>59</v>
      </c>
      <c r="H296" s="195"/>
      <c r="I296" s="195"/>
      <c r="J296" s="196"/>
      <c r="M296" s="201" t="s">
        <v>59</v>
      </c>
      <c r="N296" s="202"/>
      <c r="O296" s="202"/>
      <c r="P296" s="203"/>
      <c r="S296" s="194" t="s">
        <v>59</v>
      </c>
      <c r="T296" s="195"/>
      <c r="U296" s="195"/>
      <c r="V296" s="196"/>
      <c r="Y296" s="194" t="s">
        <v>59</v>
      </c>
      <c r="Z296" s="195"/>
      <c r="AA296" s="195"/>
      <c r="AB296" s="196"/>
      <c r="AE296" s="194" t="s">
        <v>59</v>
      </c>
      <c r="AF296" s="195"/>
      <c r="AG296" s="195"/>
      <c r="AH296" s="196"/>
      <c r="AK296" s="194" t="s">
        <v>59</v>
      </c>
      <c r="AL296" s="195"/>
      <c r="AM296" s="195"/>
      <c r="AN296" s="196"/>
    </row>
    <row r="297" spans="1:40" ht="72.75" thickBot="1">
      <c r="A297" s="37" t="s">
        <v>31</v>
      </c>
      <c r="B297" s="44" t="s">
        <v>46</v>
      </c>
      <c r="C297" s="44" t="s">
        <v>33</v>
      </c>
      <c r="D297" s="45" t="s">
        <v>47</v>
      </c>
      <c r="G297" s="37" t="s">
        <v>31</v>
      </c>
      <c r="H297" s="44" t="s">
        <v>46</v>
      </c>
      <c r="I297" s="44" t="s">
        <v>33</v>
      </c>
      <c r="J297" s="45" t="s">
        <v>47</v>
      </c>
      <c r="M297" s="56" t="s">
        <v>31</v>
      </c>
      <c r="N297" s="44" t="s">
        <v>46</v>
      </c>
      <c r="O297" s="44" t="s">
        <v>33</v>
      </c>
      <c r="P297" s="45" t="s">
        <v>47</v>
      </c>
      <c r="S297" s="37" t="s">
        <v>31</v>
      </c>
      <c r="T297" s="32" t="s">
        <v>46</v>
      </c>
      <c r="U297" s="44" t="s">
        <v>33</v>
      </c>
      <c r="V297" s="45" t="s">
        <v>47</v>
      </c>
      <c r="Y297" s="37" t="s">
        <v>31</v>
      </c>
      <c r="Z297" s="32" t="s">
        <v>46</v>
      </c>
      <c r="AA297" s="44" t="s">
        <v>33</v>
      </c>
      <c r="AB297" s="45" t="s">
        <v>47</v>
      </c>
      <c r="AE297" s="37" t="s">
        <v>31</v>
      </c>
      <c r="AF297" s="32" t="s">
        <v>46</v>
      </c>
      <c r="AG297" s="44" t="s">
        <v>33</v>
      </c>
      <c r="AH297" s="45" t="s">
        <v>47</v>
      </c>
      <c r="AK297" s="37" t="s">
        <v>31</v>
      </c>
      <c r="AL297" s="32" t="s">
        <v>46</v>
      </c>
      <c r="AM297" s="44" t="s">
        <v>33</v>
      </c>
      <c r="AN297" s="45" t="s">
        <v>47</v>
      </c>
    </row>
    <row r="298" spans="1:40" s="43" customFormat="1" ht="44.25" thickBot="1" thickTop="1">
      <c r="A298" s="54" t="s">
        <v>60</v>
      </c>
      <c r="B298" s="48">
        <v>13.04</v>
      </c>
      <c r="C298" s="46">
        <f>PRODUCT(B298*0.15)</f>
        <v>1.9559999999999997</v>
      </c>
      <c r="D298" s="47">
        <f>SUM(B298:C298)</f>
        <v>14.995999999999999</v>
      </c>
      <c r="G298" s="54" t="s">
        <v>60</v>
      </c>
      <c r="H298" s="48">
        <v>48.67</v>
      </c>
      <c r="I298" s="46">
        <f>PRODUCT(H298*0.15)</f>
        <v>7.3004999999999995</v>
      </c>
      <c r="J298" s="47">
        <f>SUM(H298:I298)</f>
        <v>55.9705</v>
      </c>
      <c r="M298" s="54" t="s">
        <v>60</v>
      </c>
      <c r="N298" s="48">
        <v>52.5</v>
      </c>
      <c r="O298" s="46">
        <f>PRODUCT(N298*0.15)</f>
        <v>7.875</v>
      </c>
      <c r="P298" s="47">
        <f>SUM(N298:O298)</f>
        <v>60.375</v>
      </c>
      <c r="S298" s="54" t="s">
        <v>60</v>
      </c>
      <c r="T298" s="48">
        <v>80</v>
      </c>
      <c r="U298" s="46">
        <f>PRODUCT(T298*0.15)</f>
        <v>12</v>
      </c>
      <c r="V298" s="47">
        <f>SUM(T298:U298)</f>
        <v>92</v>
      </c>
      <c r="Y298" s="54" t="s">
        <v>60</v>
      </c>
      <c r="Z298" s="49">
        <v>0</v>
      </c>
      <c r="AA298" s="46">
        <f>PRODUCT(Z298*0.15)</f>
        <v>0</v>
      </c>
      <c r="AB298" s="47">
        <f>SUM(Z298:AA298)</f>
        <v>0</v>
      </c>
      <c r="AE298" s="54" t="s">
        <v>60</v>
      </c>
      <c r="AF298" s="49">
        <v>0</v>
      </c>
      <c r="AG298" s="46">
        <f>PRODUCT(AF298*0.15)</f>
        <v>0</v>
      </c>
      <c r="AH298" s="47">
        <f>SUM(AF298:AG298)</f>
        <v>0</v>
      </c>
      <c r="AK298" s="54" t="s">
        <v>60</v>
      </c>
      <c r="AL298" s="49" t="s">
        <v>37</v>
      </c>
      <c r="AM298" s="46" t="e">
        <f>PRODUCT(AL298*0.15)</f>
        <v>#VALUE!</v>
      </c>
      <c r="AN298" s="47" t="e">
        <f>SUM(AL298:AM298)</f>
        <v>#VALUE!</v>
      </c>
    </row>
    <row r="299" spans="1:40" ht="78.75" customHeight="1" thickBot="1" thickTop="1">
      <c r="A299" s="176" t="s">
        <v>79</v>
      </c>
      <c r="B299" s="177"/>
      <c r="C299" s="177"/>
      <c r="D299" s="178"/>
      <c r="G299" s="176" t="s">
        <v>79</v>
      </c>
      <c r="H299" s="177"/>
      <c r="I299" s="177"/>
      <c r="J299" s="178"/>
      <c r="M299" s="176" t="s">
        <v>79</v>
      </c>
      <c r="N299" s="177"/>
      <c r="O299" s="177"/>
      <c r="P299" s="178"/>
      <c r="S299" s="176" t="s">
        <v>79</v>
      </c>
      <c r="T299" s="177"/>
      <c r="U299" s="177"/>
      <c r="V299" s="178"/>
      <c r="Y299" s="176" t="s">
        <v>79</v>
      </c>
      <c r="Z299" s="177"/>
      <c r="AA299" s="177"/>
      <c r="AB299" s="178"/>
      <c r="AE299" s="176" t="s">
        <v>79</v>
      </c>
      <c r="AF299" s="177"/>
      <c r="AG299" s="177"/>
      <c r="AH299" s="178"/>
      <c r="AK299" s="176" t="s">
        <v>79</v>
      </c>
      <c r="AL299" s="177"/>
      <c r="AM299" s="177"/>
      <c r="AN299" s="178"/>
    </row>
    <row r="300" spans="1:40" ht="36" customHeight="1" thickBot="1" thickTop="1">
      <c r="A300" s="165" t="s">
        <v>61</v>
      </c>
      <c r="B300" s="166"/>
      <c r="C300" s="166"/>
      <c r="D300" s="167"/>
      <c r="G300" s="165" t="s">
        <v>61</v>
      </c>
      <c r="H300" s="166"/>
      <c r="I300" s="166"/>
      <c r="J300" s="167"/>
      <c r="M300" s="165" t="s">
        <v>61</v>
      </c>
      <c r="N300" s="166"/>
      <c r="O300" s="166"/>
      <c r="P300" s="167"/>
      <c r="Q300" s="63" t="s">
        <v>5</v>
      </c>
      <c r="S300" s="165" t="s">
        <v>61</v>
      </c>
      <c r="T300" s="166"/>
      <c r="U300" s="166"/>
      <c r="V300" s="167"/>
      <c r="Y300" s="165" t="s">
        <v>61</v>
      </c>
      <c r="Z300" s="166"/>
      <c r="AA300" s="166"/>
      <c r="AB300" s="167"/>
      <c r="AE300" s="165" t="s">
        <v>61</v>
      </c>
      <c r="AF300" s="166"/>
      <c r="AG300" s="166"/>
      <c r="AH300" s="167"/>
      <c r="AK300" s="165" t="s">
        <v>61</v>
      </c>
      <c r="AL300" s="166"/>
      <c r="AM300" s="166"/>
      <c r="AN300" s="167"/>
    </row>
    <row r="301" spans="1:40" ht="37.5" thickBot="1" thickTop="1">
      <c r="A301" s="37" t="s">
        <v>31</v>
      </c>
      <c r="B301" s="44" t="s">
        <v>62</v>
      </c>
      <c r="C301" s="44" t="s">
        <v>62</v>
      </c>
      <c r="D301" s="45" t="s">
        <v>62</v>
      </c>
      <c r="G301" s="37" t="s">
        <v>31</v>
      </c>
      <c r="H301" s="44" t="s">
        <v>62</v>
      </c>
      <c r="I301" s="44" t="s">
        <v>62</v>
      </c>
      <c r="J301" s="45" t="s">
        <v>62</v>
      </c>
      <c r="M301" s="37" t="s">
        <v>31</v>
      </c>
      <c r="N301" s="32" t="s">
        <v>62</v>
      </c>
      <c r="O301" s="44" t="s">
        <v>62</v>
      </c>
      <c r="P301" s="45" t="s">
        <v>62</v>
      </c>
      <c r="S301" s="37" t="s">
        <v>31</v>
      </c>
      <c r="T301" s="32" t="s">
        <v>62</v>
      </c>
      <c r="U301" s="44" t="s">
        <v>62</v>
      </c>
      <c r="V301" s="45" t="s">
        <v>62</v>
      </c>
      <c r="Y301" s="37" t="s">
        <v>31</v>
      </c>
      <c r="Z301" s="32" t="s">
        <v>62</v>
      </c>
      <c r="AA301" s="44" t="s">
        <v>62</v>
      </c>
      <c r="AB301" s="45" t="s">
        <v>62</v>
      </c>
      <c r="AE301" s="37" t="s">
        <v>31</v>
      </c>
      <c r="AF301" s="32" t="s">
        <v>62</v>
      </c>
      <c r="AG301" s="44" t="s">
        <v>62</v>
      </c>
      <c r="AH301" s="45" t="s">
        <v>62</v>
      </c>
      <c r="AK301" s="37" t="s">
        <v>31</v>
      </c>
      <c r="AL301" s="32" t="s">
        <v>62</v>
      </c>
      <c r="AM301" s="44" t="s">
        <v>62</v>
      </c>
      <c r="AN301" s="45" t="s">
        <v>62</v>
      </c>
    </row>
    <row r="302" spans="1:40" s="58" customFormat="1" ht="16.5" thickBot="1" thickTop="1">
      <c r="A302" s="57" t="s">
        <v>63</v>
      </c>
      <c r="B302" s="52">
        <v>0.06</v>
      </c>
      <c r="C302" s="52">
        <v>0.06</v>
      </c>
      <c r="D302" s="52">
        <v>0.06</v>
      </c>
      <c r="G302" s="57" t="s">
        <v>63</v>
      </c>
      <c r="H302" s="52">
        <v>0.0529</v>
      </c>
      <c r="I302" s="52">
        <v>0</v>
      </c>
      <c r="J302" s="51">
        <v>0</v>
      </c>
      <c r="K302" s="43"/>
      <c r="M302" s="57" t="s">
        <v>63</v>
      </c>
      <c r="N302" s="52">
        <v>0.085</v>
      </c>
      <c r="O302" s="52">
        <v>0.085</v>
      </c>
      <c r="P302" s="52">
        <v>0.085</v>
      </c>
      <c r="S302" s="57" t="s">
        <v>63</v>
      </c>
      <c r="T302" s="52">
        <v>0.07</v>
      </c>
      <c r="U302" s="52">
        <v>0.07</v>
      </c>
      <c r="V302" s="51">
        <v>0.07</v>
      </c>
      <c r="Y302" s="57" t="s">
        <v>63</v>
      </c>
      <c r="Z302" s="52" t="s">
        <v>64</v>
      </c>
      <c r="AA302" s="52" t="s">
        <v>64</v>
      </c>
      <c r="AB302" s="51">
        <v>0.0873</v>
      </c>
      <c r="AE302" s="57" t="s">
        <v>63</v>
      </c>
      <c r="AF302" s="52">
        <v>0.1</v>
      </c>
      <c r="AG302" s="52">
        <v>0.1</v>
      </c>
      <c r="AH302" s="51">
        <v>0.1</v>
      </c>
      <c r="AK302" s="57" t="s">
        <v>63</v>
      </c>
      <c r="AL302" s="52" t="s">
        <v>64</v>
      </c>
      <c r="AM302" s="52" t="s">
        <v>64</v>
      </c>
      <c r="AN302" s="51" t="s">
        <v>64</v>
      </c>
    </row>
    <row r="303" spans="1:41" ht="78.75" customHeight="1" thickBot="1" thickTop="1">
      <c r="A303" s="179" t="s">
        <v>80</v>
      </c>
      <c r="B303" s="180"/>
      <c r="C303" s="180"/>
      <c r="D303" s="180"/>
      <c r="E303" s="181"/>
      <c r="G303" s="179" t="s">
        <v>80</v>
      </c>
      <c r="H303" s="180"/>
      <c r="I303" s="180"/>
      <c r="J303" s="180"/>
      <c r="K303" s="181"/>
      <c r="M303" s="179" t="s">
        <v>80</v>
      </c>
      <c r="N303" s="180"/>
      <c r="O303" s="180"/>
      <c r="P303" s="180"/>
      <c r="Q303" s="181"/>
      <c r="S303" s="179" t="s">
        <v>80</v>
      </c>
      <c r="T303" s="180"/>
      <c r="U303" s="180"/>
      <c r="V303" s="180"/>
      <c r="W303" s="181"/>
      <c r="Y303" s="179" t="s">
        <v>80</v>
      </c>
      <c r="Z303" s="180"/>
      <c r="AA303" s="180"/>
      <c r="AB303" s="180"/>
      <c r="AC303" s="181"/>
      <c r="AE303" s="179" t="s">
        <v>80</v>
      </c>
      <c r="AF303" s="180"/>
      <c r="AG303" s="180"/>
      <c r="AH303" s="180"/>
      <c r="AI303" s="181"/>
      <c r="AK303" s="179" t="s">
        <v>80</v>
      </c>
      <c r="AL303" s="180"/>
      <c r="AM303" s="180"/>
      <c r="AN303" s="180"/>
      <c r="AO303" s="181"/>
    </row>
    <row r="304" spans="1:41" ht="54" customHeight="1" thickBot="1" thickTop="1">
      <c r="A304" s="165" t="s">
        <v>81</v>
      </c>
      <c r="B304" s="166"/>
      <c r="C304" s="166"/>
      <c r="D304" s="166"/>
      <c r="E304" s="167"/>
      <c r="G304" s="165" t="s">
        <v>81</v>
      </c>
      <c r="H304" s="166"/>
      <c r="I304" s="166"/>
      <c r="J304" s="166"/>
      <c r="K304" s="167"/>
      <c r="M304" s="165" t="s">
        <v>81</v>
      </c>
      <c r="N304" s="166"/>
      <c r="O304" s="166"/>
      <c r="P304" s="166"/>
      <c r="Q304" s="167"/>
      <c r="S304" s="165" t="s">
        <v>81</v>
      </c>
      <c r="T304" s="166"/>
      <c r="U304" s="166"/>
      <c r="V304" s="166"/>
      <c r="W304" s="167"/>
      <c r="Y304" s="165" t="s">
        <v>81</v>
      </c>
      <c r="Z304" s="166"/>
      <c r="AA304" s="166"/>
      <c r="AB304" s="166"/>
      <c r="AC304" s="167"/>
      <c r="AE304" s="165" t="s">
        <v>81</v>
      </c>
      <c r="AF304" s="166"/>
      <c r="AG304" s="166"/>
      <c r="AH304" s="166"/>
      <c r="AI304" s="167"/>
      <c r="AK304" s="165" t="s">
        <v>81</v>
      </c>
      <c r="AL304" s="166"/>
      <c r="AM304" s="166"/>
      <c r="AN304" s="166"/>
      <c r="AO304" s="167"/>
    </row>
    <row r="305" spans="1:41" ht="91.5" thickBot="1" thickTop="1">
      <c r="A305" s="182" t="s">
        <v>31</v>
      </c>
      <c r="B305" s="183"/>
      <c r="C305" s="44" t="s">
        <v>67</v>
      </c>
      <c r="D305" s="44" t="s">
        <v>33</v>
      </c>
      <c r="E305" s="45" t="s">
        <v>68</v>
      </c>
      <c r="G305" s="182" t="s">
        <v>31</v>
      </c>
      <c r="H305" s="183"/>
      <c r="I305" s="44" t="s">
        <v>67</v>
      </c>
      <c r="J305" s="44" t="s">
        <v>33</v>
      </c>
      <c r="K305" s="45" t="s">
        <v>68</v>
      </c>
      <c r="M305" s="182" t="s">
        <v>31</v>
      </c>
      <c r="N305" s="183"/>
      <c r="O305" s="44" t="s">
        <v>67</v>
      </c>
      <c r="P305" s="44" t="s">
        <v>33</v>
      </c>
      <c r="Q305" s="45" t="s">
        <v>68</v>
      </c>
      <c r="S305" s="182" t="s">
        <v>31</v>
      </c>
      <c r="T305" s="183"/>
      <c r="U305" s="44" t="s">
        <v>67</v>
      </c>
      <c r="V305" s="44" t="s">
        <v>33</v>
      </c>
      <c r="W305" s="45" t="s">
        <v>68</v>
      </c>
      <c r="Y305" s="182" t="s">
        <v>31</v>
      </c>
      <c r="Z305" s="183"/>
      <c r="AA305" s="44" t="s">
        <v>67</v>
      </c>
      <c r="AB305" s="44" t="s">
        <v>33</v>
      </c>
      <c r="AC305" s="45" t="s">
        <v>68</v>
      </c>
      <c r="AE305" s="182" t="s">
        <v>31</v>
      </c>
      <c r="AF305" s="183"/>
      <c r="AG305" s="44" t="s">
        <v>67</v>
      </c>
      <c r="AH305" s="44" t="s">
        <v>33</v>
      </c>
      <c r="AI305" s="45" t="s">
        <v>68</v>
      </c>
      <c r="AK305" s="182" t="s">
        <v>31</v>
      </c>
      <c r="AL305" s="183"/>
      <c r="AM305" s="44" t="s">
        <v>67</v>
      </c>
      <c r="AN305" s="44" t="s">
        <v>33</v>
      </c>
      <c r="AO305" s="45" t="s">
        <v>68</v>
      </c>
    </row>
    <row r="306" spans="1:42" ht="15.75" thickBot="1" thickTop="1">
      <c r="A306" s="184" t="s">
        <v>69</v>
      </c>
      <c r="B306" s="185"/>
      <c r="C306" s="46">
        <v>173.91</v>
      </c>
      <c r="D306" s="46">
        <f>PRODUCT(C306*0.15)</f>
        <v>26.086499999999997</v>
      </c>
      <c r="E306" s="47">
        <f>SUM(C306:D306)</f>
        <v>199.9965</v>
      </c>
      <c r="G306" s="184" t="s">
        <v>69</v>
      </c>
      <c r="H306" s="185"/>
      <c r="I306" s="46">
        <v>97.34</v>
      </c>
      <c r="J306" s="46">
        <f>PRODUCT(I306*0.15)</f>
        <v>14.600999999999999</v>
      </c>
      <c r="K306" s="47">
        <f>SUM(I306:J306)</f>
        <v>111.941</v>
      </c>
      <c r="M306" s="184" t="s">
        <v>69</v>
      </c>
      <c r="N306" s="185"/>
      <c r="O306" s="46">
        <v>746</v>
      </c>
      <c r="P306" s="59">
        <f>PRODUCT(O306*0.15)</f>
        <v>111.89999999999999</v>
      </c>
      <c r="Q306" s="47">
        <f>SUM(O306:P306)</f>
        <v>857.9</v>
      </c>
      <c r="S306" s="184" t="s">
        <v>69</v>
      </c>
      <c r="T306" s="185"/>
      <c r="U306" s="46">
        <v>230</v>
      </c>
      <c r="V306" s="46">
        <f>PRODUCT(U306*0.15)</f>
        <v>34.5</v>
      </c>
      <c r="W306" s="47">
        <f>SUM(U306:V306)</f>
        <v>264.5</v>
      </c>
      <c r="Y306" s="184" t="s">
        <v>69</v>
      </c>
      <c r="Z306" s="185"/>
      <c r="AA306" s="46">
        <v>923.22</v>
      </c>
      <c r="AB306" s="59">
        <v>37.74</v>
      </c>
      <c r="AC306" s="64">
        <f>SUM(AA306:AB306)</f>
        <v>960.96</v>
      </c>
      <c r="AD306" s="65" t="s">
        <v>96</v>
      </c>
      <c r="AE306" s="184" t="s">
        <v>69</v>
      </c>
      <c r="AF306" s="185"/>
      <c r="AG306" s="46" t="s">
        <v>37</v>
      </c>
      <c r="AH306" s="46" t="s">
        <v>37</v>
      </c>
      <c r="AI306" s="46" t="s">
        <v>37</v>
      </c>
      <c r="AK306" s="184" t="s">
        <v>69</v>
      </c>
      <c r="AL306" s="185"/>
      <c r="AM306" s="46">
        <v>680</v>
      </c>
      <c r="AN306" s="59">
        <v>14.5</v>
      </c>
      <c r="AO306" s="64">
        <f>SUM(AM306:AN306)</f>
        <v>694.5</v>
      </c>
      <c r="AP306" s="65" t="s">
        <v>95</v>
      </c>
    </row>
    <row r="307" spans="1:42" ht="15" thickBot="1">
      <c r="A307" s="174" t="s">
        <v>70</v>
      </c>
      <c r="B307" s="175"/>
      <c r="C307" s="46">
        <v>56.52</v>
      </c>
      <c r="D307" s="46">
        <f aca="true" t="shared" si="227" ref="D307:D312">PRODUCT(C307*0.15)</f>
        <v>8.478</v>
      </c>
      <c r="E307" s="47">
        <f aca="true" t="shared" si="228" ref="E307:E312">SUM(C307:D307)</f>
        <v>64.998</v>
      </c>
      <c r="G307" s="174" t="s">
        <v>70</v>
      </c>
      <c r="H307" s="175"/>
      <c r="I307" s="46">
        <v>86.52</v>
      </c>
      <c r="J307" s="46">
        <f aca="true" t="shared" si="229" ref="J307:J312">PRODUCT(I307*0.15)</f>
        <v>12.978</v>
      </c>
      <c r="K307" s="47">
        <f aca="true" t="shared" si="230" ref="K307:K312">SUM(I307:J307)</f>
        <v>99.49799999999999</v>
      </c>
      <c r="M307" s="174" t="s">
        <v>70</v>
      </c>
      <c r="N307" s="175"/>
      <c r="O307" s="46">
        <v>745.5</v>
      </c>
      <c r="P307" s="59">
        <f aca="true" t="shared" si="231" ref="P307:P312">PRODUCT(O307*0.15)</f>
        <v>111.825</v>
      </c>
      <c r="Q307" s="47">
        <f aca="true" t="shared" si="232" ref="Q307:Q312">SUM(O307:P307)</f>
        <v>857.325</v>
      </c>
      <c r="S307" s="174" t="s">
        <v>70</v>
      </c>
      <c r="T307" s="175"/>
      <c r="U307" s="46">
        <v>150</v>
      </c>
      <c r="V307" s="46">
        <f aca="true" t="shared" si="233" ref="V307:V312">PRODUCT(U307*0.15)</f>
        <v>22.5</v>
      </c>
      <c r="W307" s="47">
        <f aca="true" t="shared" si="234" ref="W307:W312">SUM(U307:V307)</f>
        <v>172.5</v>
      </c>
      <c r="Y307" s="174" t="s">
        <v>70</v>
      </c>
      <c r="Z307" s="175"/>
      <c r="AA307" s="46">
        <v>306.22</v>
      </c>
      <c r="AB307" s="59">
        <v>15.9</v>
      </c>
      <c r="AC307" s="64">
        <f aca="true" t="shared" si="235" ref="AC307:AC312">SUM(AA307:AB307)</f>
        <v>322.12</v>
      </c>
      <c r="AD307" s="65" t="s">
        <v>96</v>
      </c>
      <c r="AE307" s="174" t="s">
        <v>70</v>
      </c>
      <c r="AF307" s="175"/>
      <c r="AG307" s="46" t="s">
        <v>37</v>
      </c>
      <c r="AH307" s="46" t="s">
        <v>37</v>
      </c>
      <c r="AI307" s="46" t="s">
        <v>37</v>
      </c>
      <c r="AK307" s="174" t="s">
        <v>70</v>
      </c>
      <c r="AL307" s="175"/>
      <c r="AM307" s="46">
        <v>480</v>
      </c>
      <c r="AN307" s="59">
        <v>36</v>
      </c>
      <c r="AO307" s="64">
        <f aca="true" t="shared" si="236" ref="AO307:AO312">SUM(AM307:AN307)</f>
        <v>516</v>
      </c>
      <c r="AP307" s="65" t="s">
        <v>95</v>
      </c>
    </row>
    <row r="308" spans="1:41" ht="15" thickBot="1">
      <c r="A308" s="174" t="s">
        <v>71</v>
      </c>
      <c r="B308" s="175"/>
      <c r="C308" s="46">
        <v>56.52</v>
      </c>
      <c r="D308" s="46">
        <f t="shared" si="227"/>
        <v>8.478</v>
      </c>
      <c r="E308" s="47">
        <f t="shared" si="228"/>
        <v>64.998</v>
      </c>
      <c r="G308" s="174" t="s">
        <v>71</v>
      </c>
      <c r="H308" s="175"/>
      <c r="I308" s="46">
        <v>48.67</v>
      </c>
      <c r="J308" s="46">
        <f t="shared" si="229"/>
        <v>7.3004999999999995</v>
      </c>
      <c r="K308" s="47">
        <f t="shared" si="230"/>
        <v>55.9705</v>
      </c>
      <c r="M308" s="174" t="s">
        <v>71</v>
      </c>
      <c r="N308" s="175"/>
      <c r="O308" s="46">
        <v>525</v>
      </c>
      <c r="P308" s="46">
        <f t="shared" si="231"/>
        <v>78.75</v>
      </c>
      <c r="Q308" s="47">
        <f t="shared" si="232"/>
        <v>603.75</v>
      </c>
      <c r="S308" s="174" t="s">
        <v>71</v>
      </c>
      <c r="T308" s="175"/>
      <c r="U308" s="46">
        <v>130</v>
      </c>
      <c r="V308" s="46">
        <f t="shared" si="233"/>
        <v>19.5</v>
      </c>
      <c r="W308" s="47">
        <f t="shared" si="234"/>
        <v>149.5</v>
      </c>
      <c r="Y308" s="174" t="s">
        <v>71</v>
      </c>
      <c r="Z308" s="175"/>
      <c r="AA308" s="46">
        <v>153.1</v>
      </c>
      <c r="AB308" s="59">
        <v>10.69</v>
      </c>
      <c r="AC308" s="64">
        <f t="shared" si="235"/>
        <v>163.79</v>
      </c>
      <c r="AD308" s="65" t="s">
        <v>96</v>
      </c>
      <c r="AE308" s="174" t="s">
        <v>71</v>
      </c>
      <c r="AF308" s="175"/>
      <c r="AG308" s="46" t="s">
        <v>37</v>
      </c>
      <c r="AH308" s="46" t="s">
        <v>37</v>
      </c>
      <c r="AI308" s="46" t="s">
        <v>37</v>
      </c>
      <c r="AK308" s="174" t="s">
        <v>71</v>
      </c>
      <c r="AL308" s="175"/>
      <c r="AM308" s="46">
        <v>180</v>
      </c>
      <c r="AN308" s="46">
        <f>PRODUCT(AM308*0.15)</f>
        <v>27</v>
      </c>
      <c r="AO308" s="47">
        <f t="shared" si="236"/>
        <v>207</v>
      </c>
    </row>
    <row r="309" spans="1:41" ht="15" thickBot="1">
      <c r="A309" s="174" t="s">
        <v>72</v>
      </c>
      <c r="B309" s="175"/>
      <c r="C309" s="46">
        <v>43.48</v>
      </c>
      <c r="D309" s="46">
        <f t="shared" si="227"/>
        <v>6.521999999999999</v>
      </c>
      <c r="E309" s="47">
        <f t="shared" si="228"/>
        <v>50.001999999999995</v>
      </c>
      <c r="G309" s="174" t="s">
        <v>72</v>
      </c>
      <c r="H309" s="175"/>
      <c r="I309" s="46">
        <v>97.34</v>
      </c>
      <c r="J309" s="46">
        <f t="shared" si="229"/>
        <v>14.600999999999999</v>
      </c>
      <c r="K309" s="47">
        <f t="shared" si="230"/>
        <v>111.941</v>
      </c>
      <c r="M309" s="174" t="s">
        <v>72</v>
      </c>
      <c r="N309" s="175"/>
      <c r="O309" s="46">
        <v>136.5</v>
      </c>
      <c r="P309" s="46">
        <f t="shared" si="231"/>
        <v>20.474999999999998</v>
      </c>
      <c r="Q309" s="64">
        <f t="shared" si="232"/>
        <v>156.975</v>
      </c>
      <c r="S309" s="174" t="s">
        <v>72</v>
      </c>
      <c r="T309" s="175"/>
      <c r="U309" s="46">
        <v>280</v>
      </c>
      <c r="V309" s="46">
        <f t="shared" si="233"/>
        <v>42</v>
      </c>
      <c r="W309" s="47">
        <f t="shared" si="234"/>
        <v>322</v>
      </c>
      <c r="Y309" s="174" t="s">
        <v>72</v>
      </c>
      <c r="Z309" s="175"/>
      <c r="AA309" s="46">
        <v>94.94</v>
      </c>
      <c r="AB309" s="46">
        <f>PRODUCT(AA309*0.15)</f>
        <v>14.241</v>
      </c>
      <c r="AC309" s="47">
        <f t="shared" si="235"/>
        <v>109.181</v>
      </c>
      <c r="AE309" s="174" t="s">
        <v>72</v>
      </c>
      <c r="AF309" s="175"/>
      <c r="AG309" s="46" t="s">
        <v>37</v>
      </c>
      <c r="AH309" s="46" t="s">
        <v>37</v>
      </c>
      <c r="AI309" s="46" t="s">
        <v>37</v>
      </c>
      <c r="AK309" s="174" t="s">
        <v>72</v>
      </c>
      <c r="AL309" s="175"/>
      <c r="AM309" s="46">
        <v>90</v>
      </c>
      <c r="AN309" s="46">
        <f>PRODUCT(AM309*0.15)</f>
        <v>13.5</v>
      </c>
      <c r="AO309" s="47">
        <f t="shared" si="236"/>
        <v>103.5</v>
      </c>
    </row>
    <row r="310" spans="1:41" ht="15" thickBot="1">
      <c r="A310" s="174" t="s">
        <v>73</v>
      </c>
      <c r="B310" s="175"/>
      <c r="C310" s="46">
        <v>56.52</v>
      </c>
      <c r="D310" s="46">
        <f t="shared" si="227"/>
        <v>8.478</v>
      </c>
      <c r="E310" s="47">
        <f t="shared" si="228"/>
        <v>64.998</v>
      </c>
      <c r="G310" s="174" t="s">
        <v>73</v>
      </c>
      <c r="H310" s="175"/>
      <c r="I310" s="46">
        <v>48.67</v>
      </c>
      <c r="J310" s="46">
        <f t="shared" si="229"/>
        <v>7.3004999999999995</v>
      </c>
      <c r="K310" s="47">
        <f t="shared" si="230"/>
        <v>55.9705</v>
      </c>
      <c r="M310" s="174" t="s">
        <v>73</v>
      </c>
      <c r="N310" s="175"/>
      <c r="O310" s="46">
        <v>777</v>
      </c>
      <c r="P310" s="59">
        <f t="shared" si="231"/>
        <v>116.55</v>
      </c>
      <c r="Q310" s="47">
        <f t="shared" si="232"/>
        <v>893.55</v>
      </c>
      <c r="S310" s="174" t="s">
        <v>73</v>
      </c>
      <c r="T310" s="175"/>
      <c r="U310" s="46">
        <v>130</v>
      </c>
      <c r="V310" s="46">
        <f t="shared" si="233"/>
        <v>19.5</v>
      </c>
      <c r="W310" s="47">
        <f t="shared" si="234"/>
        <v>149.5</v>
      </c>
      <c r="Y310" s="174" t="s">
        <v>73</v>
      </c>
      <c r="Z310" s="175"/>
      <c r="AA310" s="46">
        <v>153.1</v>
      </c>
      <c r="AB310" s="59">
        <v>10.69</v>
      </c>
      <c r="AC310" s="64">
        <f t="shared" si="235"/>
        <v>163.79</v>
      </c>
      <c r="AD310" s="65" t="s">
        <v>96</v>
      </c>
      <c r="AE310" s="174" t="s">
        <v>73</v>
      </c>
      <c r="AF310" s="175"/>
      <c r="AG310" s="46" t="s">
        <v>37</v>
      </c>
      <c r="AH310" s="46" t="s">
        <v>37</v>
      </c>
      <c r="AI310" s="46" t="s">
        <v>37</v>
      </c>
      <c r="AK310" s="174" t="s">
        <v>73</v>
      </c>
      <c r="AL310" s="175"/>
      <c r="AM310" s="46">
        <v>40</v>
      </c>
      <c r="AN310" s="46">
        <f>PRODUCT(AM310*0.15)</f>
        <v>6</v>
      </c>
      <c r="AO310" s="47">
        <f t="shared" si="236"/>
        <v>46</v>
      </c>
    </row>
    <row r="311" spans="1:41" ht="15" thickBot="1">
      <c r="A311" s="174" t="s">
        <v>74</v>
      </c>
      <c r="B311" s="175"/>
      <c r="C311" s="46">
        <v>78.26</v>
      </c>
      <c r="D311" s="46">
        <f t="shared" si="227"/>
        <v>11.739</v>
      </c>
      <c r="E311" s="47">
        <f t="shared" si="228"/>
        <v>89.99900000000001</v>
      </c>
      <c r="G311" s="174" t="s">
        <v>74</v>
      </c>
      <c r="H311" s="175"/>
      <c r="I311" s="46">
        <v>108.16</v>
      </c>
      <c r="J311" s="46">
        <f t="shared" si="229"/>
        <v>16.224</v>
      </c>
      <c r="K311" s="47">
        <f t="shared" si="230"/>
        <v>124.384</v>
      </c>
      <c r="M311" s="174" t="s">
        <v>74</v>
      </c>
      <c r="N311" s="175"/>
      <c r="O311" s="46">
        <v>52.5</v>
      </c>
      <c r="P311" s="46">
        <f t="shared" si="231"/>
        <v>7.875</v>
      </c>
      <c r="Q311" s="47">
        <f t="shared" si="232"/>
        <v>60.375</v>
      </c>
      <c r="S311" s="174" t="s">
        <v>74</v>
      </c>
      <c r="T311" s="175"/>
      <c r="U311" s="46">
        <v>490</v>
      </c>
      <c r="V311" s="46">
        <f t="shared" si="233"/>
        <v>73.5</v>
      </c>
      <c r="W311" s="47">
        <f t="shared" si="234"/>
        <v>563.5</v>
      </c>
      <c r="Y311" s="174" t="s">
        <v>74</v>
      </c>
      <c r="Z311" s="175"/>
      <c r="AA311" s="46">
        <v>0</v>
      </c>
      <c r="AB311" s="46">
        <f>PRODUCT(AA311*0.15)</f>
        <v>0</v>
      </c>
      <c r="AC311" s="47">
        <f t="shared" si="235"/>
        <v>0</v>
      </c>
      <c r="AE311" s="174" t="s">
        <v>74</v>
      </c>
      <c r="AF311" s="175"/>
      <c r="AG311" s="46" t="s">
        <v>37</v>
      </c>
      <c r="AH311" s="46" t="s">
        <v>37</v>
      </c>
      <c r="AI311" s="46" t="s">
        <v>37</v>
      </c>
      <c r="AK311" s="174" t="s">
        <v>74</v>
      </c>
      <c r="AL311" s="175"/>
      <c r="AM311" s="46">
        <v>360</v>
      </c>
      <c r="AN311" s="46">
        <f>PRODUCT(AM311*0.15)</f>
        <v>54</v>
      </c>
      <c r="AO311" s="47">
        <f t="shared" si="236"/>
        <v>414</v>
      </c>
    </row>
    <row r="312" spans="1:41" ht="15" thickBot="1">
      <c r="A312" s="174" t="s">
        <v>75</v>
      </c>
      <c r="B312" s="175"/>
      <c r="C312" s="46">
        <v>13.04</v>
      </c>
      <c r="D312" s="46">
        <f t="shared" si="227"/>
        <v>1.9559999999999997</v>
      </c>
      <c r="E312" s="47">
        <f t="shared" si="228"/>
        <v>14.995999999999999</v>
      </c>
      <c r="G312" s="174" t="s">
        <v>75</v>
      </c>
      <c r="H312" s="175"/>
      <c r="I312" s="46">
        <v>48.67</v>
      </c>
      <c r="J312" s="46">
        <f t="shared" si="229"/>
        <v>7.3004999999999995</v>
      </c>
      <c r="K312" s="47">
        <f t="shared" si="230"/>
        <v>55.9705</v>
      </c>
      <c r="M312" s="174" t="s">
        <v>75</v>
      </c>
      <c r="N312" s="175"/>
      <c r="O312" s="46">
        <v>52.5</v>
      </c>
      <c r="P312" s="46">
        <f t="shared" si="231"/>
        <v>7.875</v>
      </c>
      <c r="Q312" s="47">
        <f t="shared" si="232"/>
        <v>60.375</v>
      </c>
      <c r="S312" s="174" t="s">
        <v>75</v>
      </c>
      <c r="T312" s="175"/>
      <c r="U312" s="46">
        <v>80</v>
      </c>
      <c r="V312" s="46">
        <f t="shared" si="233"/>
        <v>12</v>
      </c>
      <c r="W312" s="47">
        <f t="shared" si="234"/>
        <v>92</v>
      </c>
      <c r="Y312" s="174" t="s">
        <v>75</v>
      </c>
      <c r="Z312" s="175"/>
      <c r="AA312" s="46">
        <v>0</v>
      </c>
      <c r="AB312" s="46">
        <f>PRODUCT(AA312*0.15)</f>
        <v>0</v>
      </c>
      <c r="AC312" s="47">
        <f t="shared" si="235"/>
        <v>0</v>
      </c>
      <c r="AE312" s="174" t="s">
        <v>75</v>
      </c>
      <c r="AF312" s="175"/>
      <c r="AG312" s="46" t="s">
        <v>37</v>
      </c>
      <c r="AH312" s="46" t="s">
        <v>37</v>
      </c>
      <c r="AI312" s="46" t="s">
        <v>37</v>
      </c>
      <c r="AK312" s="174" t="s">
        <v>75</v>
      </c>
      <c r="AL312" s="175"/>
      <c r="AM312" s="46">
        <v>45</v>
      </c>
      <c r="AN312" s="46">
        <f>PRODUCT(AM312*0.15)</f>
        <v>6.75</v>
      </c>
      <c r="AO312" s="47">
        <f t="shared" si="236"/>
        <v>51.75</v>
      </c>
    </row>
    <row r="313" spans="1:41" ht="15.75" thickBot="1">
      <c r="A313" s="163" t="s">
        <v>44</v>
      </c>
      <c r="B313" s="164"/>
      <c r="C313" s="49">
        <f>SUM(C306:C312)</f>
        <v>478.25</v>
      </c>
      <c r="D313" s="49">
        <f>SUM(D301:D312)</f>
        <v>71.7975</v>
      </c>
      <c r="E313" s="49">
        <f>SUM(E301:E312)</f>
        <v>549.9875</v>
      </c>
      <c r="G313" s="163" t="s">
        <v>44</v>
      </c>
      <c r="H313" s="164"/>
      <c r="I313" s="49">
        <f>SUM(I306:I312)</f>
        <v>535.37</v>
      </c>
      <c r="J313" s="49">
        <f>SUM(J301:J312)</f>
        <v>80.3055</v>
      </c>
      <c r="K313" s="49">
        <f>SUM(K301:K312)</f>
        <v>615.6755</v>
      </c>
      <c r="M313" s="163" t="s">
        <v>44</v>
      </c>
      <c r="N313" s="164"/>
      <c r="O313" s="49">
        <f>SUM(O306:O312)</f>
        <v>3035</v>
      </c>
      <c r="P313" s="60">
        <f>SUM(P301:P312)</f>
        <v>455.33500000000004</v>
      </c>
      <c r="Q313" s="60">
        <f>SUM(Q301:Q312)</f>
        <v>3490.25</v>
      </c>
      <c r="S313" s="163" t="s">
        <v>44</v>
      </c>
      <c r="T313" s="164"/>
      <c r="U313" s="49">
        <f>SUM(U306:U312)</f>
        <v>1490</v>
      </c>
      <c r="V313" s="49">
        <f>SUM(V306:V312)</f>
        <v>223.5</v>
      </c>
      <c r="W313" s="49">
        <f>SUM(W306:W312)</f>
        <v>1713.5</v>
      </c>
      <c r="Y313" s="163" t="s">
        <v>44</v>
      </c>
      <c r="Z313" s="164"/>
      <c r="AA313" s="49">
        <f>SUM(AA301:AA312)</f>
        <v>1630.58</v>
      </c>
      <c r="AB313" s="60">
        <f>SUM(AB306:AB312)</f>
        <v>89.261</v>
      </c>
      <c r="AC313" s="60">
        <f>SUM(AC301:AC312)</f>
        <v>1719.841</v>
      </c>
      <c r="AE313" s="163" t="s">
        <v>44</v>
      </c>
      <c r="AF313" s="164"/>
      <c r="AG313" s="46" t="s">
        <v>37</v>
      </c>
      <c r="AH313" s="46" t="s">
        <v>37</v>
      </c>
      <c r="AI313" s="46" t="s">
        <v>37</v>
      </c>
      <c r="AK313" s="163" t="s">
        <v>44</v>
      </c>
      <c r="AL313" s="164"/>
      <c r="AM313" s="49">
        <f>SUM(AM301:AM312)</f>
        <v>1875</v>
      </c>
      <c r="AN313" s="59">
        <v>157.75</v>
      </c>
      <c r="AO313" s="60">
        <f>SUM(AO301:AO312)</f>
        <v>2032.75</v>
      </c>
    </row>
    <row r="314" spans="1:41" ht="36" customHeight="1" thickBot="1" thickTop="1">
      <c r="A314" s="165" t="s">
        <v>76</v>
      </c>
      <c r="B314" s="166"/>
      <c r="C314" s="166"/>
      <c r="D314" s="166"/>
      <c r="E314" s="167"/>
      <c r="G314" s="165" t="s">
        <v>76</v>
      </c>
      <c r="H314" s="166"/>
      <c r="I314" s="166"/>
      <c r="J314" s="166"/>
      <c r="K314" s="167"/>
      <c r="M314" s="165" t="s">
        <v>76</v>
      </c>
      <c r="N314" s="166"/>
      <c r="O314" s="166"/>
      <c r="P314" s="166"/>
      <c r="Q314" s="167"/>
      <c r="S314" s="165" t="s">
        <v>76</v>
      </c>
      <c r="T314" s="166"/>
      <c r="U314" s="166"/>
      <c r="V314" s="166"/>
      <c r="W314" s="167"/>
      <c r="Y314" s="165" t="s">
        <v>76</v>
      </c>
      <c r="Z314" s="166"/>
      <c r="AA314" s="166"/>
      <c r="AB314" s="166"/>
      <c r="AC314" s="167"/>
      <c r="AE314" s="165" t="s">
        <v>76</v>
      </c>
      <c r="AF314" s="166"/>
      <c r="AG314" s="166"/>
      <c r="AH314" s="166"/>
      <c r="AI314" s="167"/>
      <c r="AK314" s="165" t="s">
        <v>76</v>
      </c>
      <c r="AL314" s="166"/>
      <c r="AM314" s="166"/>
      <c r="AN314" s="166"/>
      <c r="AO314" s="167"/>
    </row>
    <row r="315" spans="1:41" ht="37.5" thickBot="1" thickTop="1">
      <c r="A315" s="37" t="s">
        <v>31</v>
      </c>
      <c r="B315" s="168" t="s">
        <v>62</v>
      </c>
      <c r="C315" s="169"/>
      <c r="D315" s="169"/>
      <c r="E315" s="170"/>
      <c r="G315" s="37" t="s">
        <v>31</v>
      </c>
      <c r="H315" s="168" t="s">
        <v>62</v>
      </c>
      <c r="I315" s="169"/>
      <c r="J315" s="169"/>
      <c r="K315" s="170"/>
      <c r="M315" s="37" t="s">
        <v>31</v>
      </c>
      <c r="N315" s="168" t="s">
        <v>62</v>
      </c>
      <c r="O315" s="169"/>
      <c r="P315" s="169"/>
      <c r="Q315" s="170"/>
      <c r="S315" s="37" t="s">
        <v>31</v>
      </c>
      <c r="T315" s="168" t="s">
        <v>62</v>
      </c>
      <c r="U315" s="169"/>
      <c r="V315" s="169"/>
      <c r="W315" s="170"/>
      <c r="Y315" s="37" t="s">
        <v>31</v>
      </c>
      <c r="Z315" s="168" t="s">
        <v>62</v>
      </c>
      <c r="AA315" s="169"/>
      <c r="AB315" s="169"/>
      <c r="AC315" s="170"/>
      <c r="AE315" s="37" t="s">
        <v>31</v>
      </c>
      <c r="AF315" s="168" t="s">
        <v>62</v>
      </c>
      <c r="AG315" s="169"/>
      <c r="AH315" s="169"/>
      <c r="AI315" s="170"/>
      <c r="AK315" s="37" t="s">
        <v>31</v>
      </c>
      <c r="AL315" s="168" t="s">
        <v>62</v>
      </c>
      <c r="AM315" s="169"/>
      <c r="AN315" s="169"/>
      <c r="AO315" s="170"/>
    </row>
    <row r="316" spans="1:41" s="58" customFormat="1" ht="16.5" thickBot="1" thickTop="1">
      <c r="A316" s="57" t="s">
        <v>63</v>
      </c>
      <c r="B316" s="171">
        <v>0.06</v>
      </c>
      <c r="C316" s="172"/>
      <c r="D316" s="172"/>
      <c r="E316" s="173"/>
      <c r="G316" s="57" t="s">
        <v>63</v>
      </c>
      <c r="H316" s="171">
        <v>0.0529</v>
      </c>
      <c r="I316" s="172"/>
      <c r="J316" s="172"/>
      <c r="K316" s="173"/>
      <c r="M316" s="57" t="s">
        <v>63</v>
      </c>
      <c r="N316" s="171">
        <v>0.085</v>
      </c>
      <c r="O316" s="172"/>
      <c r="P316" s="172"/>
      <c r="Q316" s="173"/>
      <c r="S316" s="57" t="s">
        <v>63</v>
      </c>
      <c r="T316" s="171">
        <v>0.07</v>
      </c>
      <c r="U316" s="172"/>
      <c r="V316" s="172"/>
      <c r="W316" s="173"/>
      <c r="Y316" s="57" t="s">
        <v>63</v>
      </c>
      <c r="Z316" s="171">
        <v>0.0873</v>
      </c>
      <c r="AA316" s="172"/>
      <c r="AB316" s="172"/>
      <c r="AC316" s="173"/>
      <c r="AE316" s="57" t="s">
        <v>63</v>
      </c>
      <c r="AF316" s="171">
        <v>0.1</v>
      </c>
      <c r="AG316" s="172"/>
      <c r="AH316" s="172"/>
      <c r="AI316" s="173"/>
      <c r="AK316" s="57" t="s">
        <v>63</v>
      </c>
      <c r="AL316" s="171">
        <v>0.06</v>
      </c>
      <c r="AM316" s="172"/>
      <c r="AN316" s="172"/>
      <c r="AO316" s="173"/>
    </row>
    <row r="317" ht="13.5" thickTop="1"/>
    <row r="318" spans="7:8" ht="12.75">
      <c r="G318" s="61" t="s">
        <v>91</v>
      </c>
      <c r="H318" s="62"/>
    </row>
  </sheetData>
  <sheetProtection/>
  <mergeCells count="952">
    <mergeCell ref="A3:E3"/>
    <mergeCell ref="A4:E4"/>
    <mergeCell ref="A5:B5"/>
    <mergeCell ref="A6:A11"/>
    <mergeCell ref="A12:A17"/>
    <mergeCell ref="A18:B18"/>
    <mergeCell ref="A19:E19"/>
    <mergeCell ref="A20:E20"/>
    <mergeCell ref="A21:B21"/>
    <mergeCell ref="A22:A27"/>
    <mergeCell ref="A28:A33"/>
    <mergeCell ref="A34:B34"/>
    <mergeCell ref="A35:E35"/>
    <mergeCell ref="A36:E36"/>
    <mergeCell ref="A37:B37"/>
    <mergeCell ref="A38:A43"/>
    <mergeCell ref="A44:A49"/>
    <mergeCell ref="A50:B50"/>
    <mergeCell ref="A51:D51"/>
    <mergeCell ref="A52:D52"/>
    <mergeCell ref="A61:E61"/>
    <mergeCell ref="A62:E62"/>
    <mergeCell ref="A63:B63"/>
    <mergeCell ref="A64:A69"/>
    <mergeCell ref="A70:A75"/>
    <mergeCell ref="A76:B76"/>
    <mergeCell ref="A77:D77"/>
    <mergeCell ref="A78:D78"/>
    <mergeCell ref="A85:D85"/>
    <mergeCell ref="A88:B88"/>
    <mergeCell ref="A89:B89"/>
    <mergeCell ref="A93:E93"/>
    <mergeCell ref="A94:E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E104"/>
    <mergeCell ref="B105:E105"/>
    <mergeCell ref="B106:E106"/>
    <mergeCell ref="A109:E109"/>
    <mergeCell ref="A110:E110"/>
    <mergeCell ref="A111:B111"/>
    <mergeCell ref="A112:A117"/>
    <mergeCell ref="A118:A123"/>
    <mergeCell ref="A124:B124"/>
    <mergeCell ref="A125:E125"/>
    <mergeCell ref="A126:E126"/>
    <mergeCell ref="A127:B127"/>
    <mergeCell ref="A128:A133"/>
    <mergeCell ref="A134:A139"/>
    <mergeCell ref="A140:B140"/>
    <mergeCell ref="A141:E141"/>
    <mergeCell ref="A142:E142"/>
    <mergeCell ref="A143:B143"/>
    <mergeCell ref="A144:A149"/>
    <mergeCell ref="A150:A155"/>
    <mergeCell ref="A156:B156"/>
    <mergeCell ref="A157:D157"/>
    <mergeCell ref="A158:D158"/>
    <mergeCell ref="A167:E167"/>
    <mergeCell ref="A168:E168"/>
    <mergeCell ref="A169:B169"/>
    <mergeCell ref="A170:A175"/>
    <mergeCell ref="A176:A181"/>
    <mergeCell ref="A182:B182"/>
    <mergeCell ref="A183:D183"/>
    <mergeCell ref="A184:D184"/>
    <mergeCell ref="A191:D191"/>
    <mergeCell ref="A194:D194"/>
    <mergeCell ref="A195:D195"/>
    <mergeCell ref="A198:E198"/>
    <mergeCell ref="A199:E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E209"/>
    <mergeCell ref="B210:E210"/>
    <mergeCell ref="B211:E211"/>
    <mergeCell ref="A214:E214"/>
    <mergeCell ref="A215:E215"/>
    <mergeCell ref="A216:B216"/>
    <mergeCell ref="A217:A222"/>
    <mergeCell ref="A223:A228"/>
    <mergeCell ref="A229:B229"/>
    <mergeCell ref="A230:E230"/>
    <mergeCell ref="A231:E231"/>
    <mergeCell ref="A232:B232"/>
    <mergeCell ref="A233:A238"/>
    <mergeCell ref="A239:A244"/>
    <mergeCell ref="A245:B245"/>
    <mergeCell ref="A246:E246"/>
    <mergeCell ref="A247:E247"/>
    <mergeCell ref="A248:B248"/>
    <mergeCell ref="A249:A254"/>
    <mergeCell ref="A255:A260"/>
    <mergeCell ref="A261:B261"/>
    <mergeCell ref="A262:D262"/>
    <mergeCell ref="A263:D263"/>
    <mergeCell ref="A272:E272"/>
    <mergeCell ref="A273:E273"/>
    <mergeCell ref="A274:B274"/>
    <mergeCell ref="A275:A280"/>
    <mergeCell ref="A281:A286"/>
    <mergeCell ref="A287:B287"/>
    <mergeCell ref="A288:D288"/>
    <mergeCell ref="A289:D289"/>
    <mergeCell ref="A296:D296"/>
    <mergeCell ref="A299:D299"/>
    <mergeCell ref="A300:D300"/>
    <mergeCell ref="A303:E303"/>
    <mergeCell ref="A304:E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E314"/>
    <mergeCell ref="B315:E315"/>
    <mergeCell ref="B316:E316"/>
    <mergeCell ref="A2:E2"/>
    <mergeCell ref="G2:K2"/>
    <mergeCell ref="G3:K3"/>
    <mergeCell ref="G4:K4"/>
    <mergeCell ref="G5:H5"/>
    <mergeCell ref="G6:G11"/>
    <mergeCell ref="G12:G17"/>
    <mergeCell ref="G18:H18"/>
    <mergeCell ref="G19:K19"/>
    <mergeCell ref="G20:K20"/>
    <mergeCell ref="G21:H21"/>
    <mergeCell ref="G22:G27"/>
    <mergeCell ref="G28:G33"/>
    <mergeCell ref="G34:H34"/>
    <mergeCell ref="G35:K35"/>
    <mergeCell ref="G36:K36"/>
    <mergeCell ref="G37:H37"/>
    <mergeCell ref="G38:G43"/>
    <mergeCell ref="G44:G49"/>
    <mergeCell ref="G50:H50"/>
    <mergeCell ref="G51:J51"/>
    <mergeCell ref="G52:J52"/>
    <mergeCell ref="G61:K61"/>
    <mergeCell ref="G62:K62"/>
    <mergeCell ref="G63:H63"/>
    <mergeCell ref="G64:G69"/>
    <mergeCell ref="G70:G75"/>
    <mergeCell ref="G76:H76"/>
    <mergeCell ref="G77:J77"/>
    <mergeCell ref="G78:J78"/>
    <mergeCell ref="G85:J85"/>
    <mergeCell ref="G88:H88"/>
    <mergeCell ref="G89:H89"/>
    <mergeCell ref="G93:K93"/>
    <mergeCell ref="G94:K94"/>
    <mergeCell ref="G95:H95"/>
    <mergeCell ref="G96:H96"/>
    <mergeCell ref="G97:H97"/>
    <mergeCell ref="G98:H98"/>
    <mergeCell ref="G99:H99"/>
    <mergeCell ref="G100:H100"/>
    <mergeCell ref="G101:H101"/>
    <mergeCell ref="G102:H102"/>
    <mergeCell ref="G103:H103"/>
    <mergeCell ref="G104:K104"/>
    <mergeCell ref="H105:K105"/>
    <mergeCell ref="H106:K106"/>
    <mergeCell ref="G109:K109"/>
    <mergeCell ref="G110:K110"/>
    <mergeCell ref="G111:H111"/>
    <mergeCell ref="G112:G117"/>
    <mergeCell ref="G118:G123"/>
    <mergeCell ref="G124:H124"/>
    <mergeCell ref="G125:K125"/>
    <mergeCell ref="G126:K126"/>
    <mergeCell ref="G127:H127"/>
    <mergeCell ref="G128:G133"/>
    <mergeCell ref="G134:G139"/>
    <mergeCell ref="G140:H140"/>
    <mergeCell ref="G141:K141"/>
    <mergeCell ref="G142:K142"/>
    <mergeCell ref="G143:H143"/>
    <mergeCell ref="G144:G149"/>
    <mergeCell ref="G150:G155"/>
    <mergeCell ref="G156:H156"/>
    <mergeCell ref="G157:J157"/>
    <mergeCell ref="G158:J158"/>
    <mergeCell ref="G167:K167"/>
    <mergeCell ref="G168:K168"/>
    <mergeCell ref="G169:H169"/>
    <mergeCell ref="G170:G175"/>
    <mergeCell ref="G176:G181"/>
    <mergeCell ref="G182:H182"/>
    <mergeCell ref="G183:J183"/>
    <mergeCell ref="G184:J184"/>
    <mergeCell ref="G191:J191"/>
    <mergeCell ref="G194:J194"/>
    <mergeCell ref="G195:J195"/>
    <mergeCell ref="G198:K198"/>
    <mergeCell ref="G199:K199"/>
    <mergeCell ref="G200:H200"/>
    <mergeCell ref="G201:H201"/>
    <mergeCell ref="G202:H202"/>
    <mergeCell ref="G203:H203"/>
    <mergeCell ref="G204:H204"/>
    <mergeCell ref="G205:H205"/>
    <mergeCell ref="G206:H206"/>
    <mergeCell ref="G207:H207"/>
    <mergeCell ref="G208:H208"/>
    <mergeCell ref="G209:K209"/>
    <mergeCell ref="H210:K210"/>
    <mergeCell ref="H211:K211"/>
    <mergeCell ref="G214:K214"/>
    <mergeCell ref="G215:K215"/>
    <mergeCell ref="G216:H216"/>
    <mergeCell ref="G217:G222"/>
    <mergeCell ref="G223:G228"/>
    <mergeCell ref="G229:H229"/>
    <mergeCell ref="G230:K230"/>
    <mergeCell ref="G231:K231"/>
    <mergeCell ref="G232:H232"/>
    <mergeCell ref="G233:G238"/>
    <mergeCell ref="G239:G244"/>
    <mergeCell ref="G245:H245"/>
    <mergeCell ref="G246:K246"/>
    <mergeCell ref="G247:K247"/>
    <mergeCell ref="G248:H248"/>
    <mergeCell ref="G249:G254"/>
    <mergeCell ref="G255:G260"/>
    <mergeCell ref="G261:H261"/>
    <mergeCell ref="G262:J262"/>
    <mergeCell ref="G263:J263"/>
    <mergeCell ref="G272:K272"/>
    <mergeCell ref="G273:K273"/>
    <mergeCell ref="G274:H274"/>
    <mergeCell ref="G275:G280"/>
    <mergeCell ref="G281:G286"/>
    <mergeCell ref="G287:H287"/>
    <mergeCell ref="G288:J288"/>
    <mergeCell ref="G289:J289"/>
    <mergeCell ref="G296:J296"/>
    <mergeCell ref="G299:J299"/>
    <mergeCell ref="G300:J300"/>
    <mergeCell ref="G303:K303"/>
    <mergeCell ref="G304:K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13:H313"/>
    <mergeCell ref="G314:K314"/>
    <mergeCell ref="H315:K315"/>
    <mergeCell ref="H316:K316"/>
    <mergeCell ref="M2:Q2"/>
    <mergeCell ref="M3:Q3"/>
    <mergeCell ref="M4:Q4"/>
    <mergeCell ref="M5:N5"/>
    <mergeCell ref="M6:M11"/>
    <mergeCell ref="M12:M17"/>
    <mergeCell ref="M18:N18"/>
    <mergeCell ref="M19:Q19"/>
    <mergeCell ref="M20:Q20"/>
    <mergeCell ref="M21:N21"/>
    <mergeCell ref="M22:M27"/>
    <mergeCell ref="M28:M33"/>
    <mergeCell ref="M34:N34"/>
    <mergeCell ref="M35:Q35"/>
    <mergeCell ref="M36:Q36"/>
    <mergeCell ref="M37:N37"/>
    <mergeCell ref="M38:M43"/>
    <mergeCell ref="M44:M49"/>
    <mergeCell ref="M50:N50"/>
    <mergeCell ref="M51:P51"/>
    <mergeCell ref="M52:P52"/>
    <mergeCell ref="M61:Q61"/>
    <mergeCell ref="M62:Q62"/>
    <mergeCell ref="M63:N63"/>
    <mergeCell ref="M64:M69"/>
    <mergeCell ref="M70:M75"/>
    <mergeCell ref="M76:N76"/>
    <mergeCell ref="M77:P77"/>
    <mergeCell ref="M78:P78"/>
    <mergeCell ref="M85:P85"/>
    <mergeCell ref="M88:N88"/>
    <mergeCell ref="M89:N89"/>
    <mergeCell ref="M93:Q93"/>
    <mergeCell ref="M94:Q94"/>
    <mergeCell ref="M95:N95"/>
    <mergeCell ref="M96:N96"/>
    <mergeCell ref="M97:N97"/>
    <mergeCell ref="M98:N98"/>
    <mergeCell ref="M99:N99"/>
    <mergeCell ref="M100:N100"/>
    <mergeCell ref="M101:N101"/>
    <mergeCell ref="M102:N102"/>
    <mergeCell ref="M103:N103"/>
    <mergeCell ref="M104:Q104"/>
    <mergeCell ref="N105:Q105"/>
    <mergeCell ref="N106:Q106"/>
    <mergeCell ref="M109:Q109"/>
    <mergeCell ref="M110:Q110"/>
    <mergeCell ref="M111:N111"/>
    <mergeCell ref="M112:M117"/>
    <mergeCell ref="M118:M123"/>
    <mergeCell ref="M124:N124"/>
    <mergeCell ref="M125:Q125"/>
    <mergeCell ref="M126:Q126"/>
    <mergeCell ref="M127:N127"/>
    <mergeCell ref="M128:M133"/>
    <mergeCell ref="M134:M139"/>
    <mergeCell ref="M140:N140"/>
    <mergeCell ref="M141:Q141"/>
    <mergeCell ref="M142:Q142"/>
    <mergeCell ref="M143:N143"/>
    <mergeCell ref="M144:M149"/>
    <mergeCell ref="M150:M155"/>
    <mergeCell ref="M156:N156"/>
    <mergeCell ref="M157:P157"/>
    <mergeCell ref="M158:P158"/>
    <mergeCell ref="M167:Q167"/>
    <mergeCell ref="M168:Q168"/>
    <mergeCell ref="M169:N169"/>
    <mergeCell ref="M170:M175"/>
    <mergeCell ref="M176:M181"/>
    <mergeCell ref="M182:N182"/>
    <mergeCell ref="M183:P183"/>
    <mergeCell ref="M184:P184"/>
    <mergeCell ref="M191:P191"/>
    <mergeCell ref="M194:P194"/>
    <mergeCell ref="M195:P195"/>
    <mergeCell ref="M198:Q198"/>
    <mergeCell ref="M199:Q199"/>
    <mergeCell ref="M200:N200"/>
    <mergeCell ref="M201:N201"/>
    <mergeCell ref="M202:N202"/>
    <mergeCell ref="M203:N203"/>
    <mergeCell ref="M204:N204"/>
    <mergeCell ref="M205:N205"/>
    <mergeCell ref="M206:N206"/>
    <mergeCell ref="M207:N207"/>
    <mergeCell ref="M208:N208"/>
    <mergeCell ref="M209:Q209"/>
    <mergeCell ref="N210:Q210"/>
    <mergeCell ref="N211:Q211"/>
    <mergeCell ref="M214:Q214"/>
    <mergeCell ref="M215:Q215"/>
    <mergeCell ref="M216:N216"/>
    <mergeCell ref="M217:M222"/>
    <mergeCell ref="M223:M228"/>
    <mergeCell ref="M229:N229"/>
    <mergeCell ref="M230:Q230"/>
    <mergeCell ref="M231:Q231"/>
    <mergeCell ref="M232:N232"/>
    <mergeCell ref="M233:M238"/>
    <mergeCell ref="M239:M244"/>
    <mergeCell ref="M245:N245"/>
    <mergeCell ref="M246:Q246"/>
    <mergeCell ref="M247:Q247"/>
    <mergeCell ref="M248:N248"/>
    <mergeCell ref="M249:M254"/>
    <mergeCell ref="M255:M260"/>
    <mergeCell ref="M261:N261"/>
    <mergeCell ref="M262:P262"/>
    <mergeCell ref="M263:P263"/>
    <mergeCell ref="M272:Q272"/>
    <mergeCell ref="M273:Q273"/>
    <mergeCell ref="M274:N274"/>
    <mergeCell ref="M275:M280"/>
    <mergeCell ref="M281:M286"/>
    <mergeCell ref="M287:N287"/>
    <mergeCell ref="M288:P288"/>
    <mergeCell ref="M289:P289"/>
    <mergeCell ref="M296:P296"/>
    <mergeCell ref="M299:P299"/>
    <mergeCell ref="M300:P300"/>
    <mergeCell ref="M303:Q303"/>
    <mergeCell ref="M304:Q304"/>
    <mergeCell ref="M305:N305"/>
    <mergeCell ref="M306:N306"/>
    <mergeCell ref="M307:N307"/>
    <mergeCell ref="M308:N308"/>
    <mergeCell ref="M309:N309"/>
    <mergeCell ref="M310:N310"/>
    <mergeCell ref="M311:N311"/>
    <mergeCell ref="M312:N312"/>
    <mergeCell ref="M313:N313"/>
    <mergeCell ref="M314:Q314"/>
    <mergeCell ref="N315:Q315"/>
    <mergeCell ref="N316:Q316"/>
    <mergeCell ref="S2:W2"/>
    <mergeCell ref="S3:W3"/>
    <mergeCell ref="S4:W4"/>
    <mergeCell ref="S5:T5"/>
    <mergeCell ref="S6:S11"/>
    <mergeCell ref="S12:S17"/>
    <mergeCell ref="S18:T18"/>
    <mergeCell ref="S19:W19"/>
    <mergeCell ref="S20:W20"/>
    <mergeCell ref="S21:T21"/>
    <mergeCell ref="S22:S27"/>
    <mergeCell ref="S28:S33"/>
    <mergeCell ref="S34:T34"/>
    <mergeCell ref="S35:W35"/>
    <mergeCell ref="S36:W36"/>
    <mergeCell ref="S37:T37"/>
    <mergeCell ref="S38:S43"/>
    <mergeCell ref="S44:S49"/>
    <mergeCell ref="S50:T50"/>
    <mergeCell ref="S51:V51"/>
    <mergeCell ref="S52:V52"/>
    <mergeCell ref="S61:W61"/>
    <mergeCell ref="S62:W62"/>
    <mergeCell ref="S63:T63"/>
    <mergeCell ref="S64:S69"/>
    <mergeCell ref="S70:S75"/>
    <mergeCell ref="S76:T76"/>
    <mergeCell ref="S77:V77"/>
    <mergeCell ref="S78:V78"/>
    <mergeCell ref="S85:V85"/>
    <mergeCell ref="S88:T88"/>
    <mergeCell ref="S89:T89"/>
    <mergeCell ref="S93:W93"/>
    <mergeCell ref="S94:W94"/>
    <mergeCell ref="S95:T95"/>
    <mergeCell ref="S96:T96"/>
    <mergeCell ref="S97:T97"/>
    <mergeCell ref="S98:T98"/>
    <mergeCell ref="S99:T99"/>
    <mergeCell ref="S100:T100"/>
    <mergeCell ref="S101:T101"/>
    <mergeCell ref="S102:T102"/>
    <mergeCell ref="S103:T103"/>
    <mergeCell ref="S104:W104"/>
    <mergeCell ref="T105:W105"/>
    <mergeCell ref="T106:W106"/>
    <mergeCell ref="S109:W109"/>
    <mergeCell ref="S110:W110"/>
    <mergeCell ref="S111:T111"/>
    <mergeCell ref="S112:S117"/>
    <mergeCell ref="S118:S123"/>
    <mergeCell ref="S124:T124"/>
    <mergeCell ref="S125:W125"/>
    <mergeCell ref="S126:W126"/>
    <mergeCell ref="S127:T127"/>
    <mergeCell ref="S128:S133"/>
    <mergeCell ref="S134:S139"/>
    <mergeCell ref="S140:T140"/>
    <mergeCell ref="S141:W141"/>
    <mergeCell ref="S142:W142"/>
    <mergeCell ref="S143:T143"/>
    <mergeCell ref="S144:S149"/>
    <mergeCell ref="S150:S155"/>
    <mergeCell ref="S156:T156"/>
    <mergeCell ref="S157:V157"/>
    <mergeCell ref="S158:V158"/>
    <mergeCell ref="S167:W167"/>
    <mergeCell ref="S168:W168"/>
    <mergeCell ref="S169:T169"/>
    <mergeCell ref="S170:S175"/>
    <mergeCell ref="S176:S181"/>
    <mergeCell ref="S182:T182"/>
    <mergeCell ref="S183:V183"/>
    <mergeCell ref="S184:V184"/>
    <mergeCell ref="S191:V191"/>
    <mergeCell ref="S194:V194"/>
    <mergeCell ref="S195:V195"/>
    <mergeCell ref="S198:W198"/>
    <mergeCell ref="S199:W199"/>
    <mergeCell ref="S200:T200"/>
    <mergeCell ref="S201:T201"/>
    <mergeCell ref="S202:T202"/>
    <mergeCell ref="S203:T203"/>
    <mergeCell ref="S204:T204"/>
    <mergeCell ref="S205:T205"/>
    <mergeCell ref="S206:T206"/>
    <mergeCell ref="S207:T207"/>
    <mergeCell ref="S208:T208"/>
    <mergeCell ref="S209:W209"/>
    <mergeCell ref="T210:W210"/>
    <mergeCell ref="T211:W211"/>
    <mergeCell ref="S214:W214"/>
    <mergeCell ref="S215:W215"/>
    <mergeCell ref="S216:T216"/>
    <mergeCell ref="S217:S222"/>
    <mergeCell ref="S223:S228"/>
    <mergeCell ref="S229:T229"/>
    <mergeCell ref="S230:W230"/>
    <mergeCell ref="S231:W231"/>
    <mergeCell ref="S232:T232"/>
    <mergeCell ref="S233:S238"/>
    <mergeCell ref="S239:S244"/>
    <mergeCell ref="S245:T245"/>
    <mergeCell ref="S246:W246"/>
    <mergeCell ref="S247:W247"/>
    <mergeCell ref="S248:T248"/>
    <mergeCell ref="S249:S254"/>
    <mergeCell ref="S255:S260"/>
    <mergeCell ref="S261:T261"/>
    <mergeCell ref="S262:V262"/>
    <mergeCell ref="S263:V263"/>
    <mergeCell ref="S272:W272"/>
    <mergeCell ref="S273:W273"/>
    <mergeCell ref="S274:T274"/>
    <mergeCell ref="S275:S280"/>
    <mergeCell ref="S281:S286"/>
    <mergeCell ref="S287:T287"/>
    <mergeCell ref="S288:V288"/>
    <mergeCell ref="S289:V289"/>
    <mergeCell ref="S296:V296"/>
    <mergeCell ref="S299:V299"/>
    <mergeCell ref="S300:V300"/>
    <mergeCell ref="S303:W303"/>
    <mergeCell ref="S304:W304"/>
    <mergeCell ref="S305:T305"/>
    <mergeCell ref="S306:T306"/>
    <mergeCell ref="S307:T307"/>
    <mergeCell ref="S308:T308"/>
    <mergeCell ref="S309:T309"/>
    <mergeCell ref="S310:T310"/>
    <mergeCell ref="S311:T311"/>
    <mergeCell ref="S312:T312"/>
    <mergeCell ref="S313:T313"/>
    <mergeCell ref="S314:W314"/>
    <mergeCell ref="T315:W315"/>
    <mergeCell ref="T316:W316"/>
    <mergeCell ref="Y2:AC2"/>
    <mergeCell ref="Y3:AC3"/>
    <mergeCell ref="Y4:AC4"/>
    <mergeCell ref="Y5:Z5"/>
    <mergeCell ref="Y6:Y11"/>
    <mergeCell ref="Y12:Y17"/>
    <mergeCell ref="Y18:Z18"/>
    <mergeCell ref="Y19:AC19"/>
    <mergeCell ref="Y20:AC20"/>
    <mergeCell ref="Y21:Z21"/>
    <mergeCell ref="Y22:Y27"/>
    <mergeCell ref="Y28:Y33"/>
    <mergeCell ref="Y34:Z34"/>
    <mergeCell ref="Y35:AC35"/>
    <mergeCell ref="Y36:AC36"/>
    <mergeCell ref="Y37:Z37"/>
    <mergeCell ref="Y38:Y43"/>
    <mergeCell ref="Y44:Y49"/>
    <mergeCell ref="Y50:Z50"/>
    <mergeCell ref="Y51:AB51"/>
    <mergeCell ref="Y52:AB52"/>
    <mergeCell ref="Y61:AC61"/>
    <mergeCell ref="Y62:AC62"/>
    <mergeCell ref="Y63:Z63"/>
    <mergeCell ref="Y64:Y69"/>
    <mergeCell ref="Y70:Y75"/>
    <mergeCell ref="Y76:Z76"/>
    <mergeCell ref="Y77:AB77"/>
    <mergeCell ref="Y78:AB78"/>
    <mergeCell ref="Y85:AB85"/>
    <mergeCell ref="Y88:Z88"/>
    <mergeCell ref="Y89:Z89"/>
    <mergeCell ref="Y93:AC93"/>
    <mergeCell ref="Y94:AC94"/>
    <mergeCell ref="Y95:Z95"/>
    <mergeCell ref="Y96:Z96"/>
    <mergeCell ref="Y97:Z97"/>
    <mergeCell ref="Y98:Z98"/>
    <mergeCell ref="Y99:Z99"/>
    <mergeCell ref="Y100:Z100"/>
    <mergeCell ref="Y101:Z101"/>
    <mergeCell ref="Y102:Z102"/>
    <mergeCell ref="Y103:Z103"/>
    <mergeCell ref="Y104:AC104"/>
    <mergeCell ref="Z105:AC105"/>
    <mergeCell ref="Z106:AC106"/>
    <mergeCell ref="Y109:AC109"/>
    <mergeCell ref="Y110:AC110"/>
    <mergeCell ref="Y111:Z111"/>
    <mergeCell ref="Y112:Y117"/>
    <mergeCell ref="Y118:Y123"/>
    <mergeCell ref="Y124:Z124"/>
    <mergeCell ref="Y125:AC125"/>
    <mergeCell ref="Y126:AC126"/>
    <mergeCell ref="Y127:Z127"/>
    <mergeCell ref="Y128:Y133"/>
    <mergeCell ref="Y134:Y139"/>
    <mergeCell ref="Y140:Z140"/>
    <mergeCell ref="Y141:AC141"/>
    <mergeCell ref="Y142:AC142"/>
    <mergeCell ref="Y143:Z143"/>
    <mergeCell ref="Y144:Y149"/>
    <mergeCell ref="Y150:Y155"/>
    <mergeCell ref="Y156:Z156"/>
    <mergeCell ref="Y157:AB157"/>
    <mergeCell ref="Y158:AB158"/>
    <mergeCell ref="Y167:AC167"/>
    <mergeCell ref="Y168:AC168"/>
    <mergeCell ref="Y169:Z169"/>
    <mergeCell ref="Y170:Y175"/>
    <mergeCell ref="Y176:Y181"/>
    <mergeCell ref="Y182:Z182"/>
    <mergeCell ref="Y183:AB183"/>
    <mergeCell ref="Y184:AB184"/>
    <mergeCell ref="Y191:AB191"/>
    <mergeCell ref="Y194:AB194"/>
    <mergeCell ref="Y195:AB195"/>
    <mergeCell ref="Y198:AC198"/>
    <mergeCell ref="Y199:AC199"/>
    <mergeCell ref="Y200:Z200"/>
    <mergeCell ref="Y201:Z201"/>
    <mergeCell ref="Y202:Z202"/>
    <mergeCell ref="Y203:Z203"/>
    <mergeCell ref="Y204:Z204"/>
    <mergeCell ref="Y205:Z205"/>
    <mergeCell ref="Y206:Z206"/>
    <mergeCell ref="Y207:Z207"/>
    <mergeCell ref="Y208:Z208"/>
    <mergeCell ref="Y209:AC209"/>
    <mergeCell ref="Z210:AC210"/>
    <mergeCell ref="Z211:AC211"/>
    <mergeCell ref="Y214:AC214"/>
    <mergeCell ref="Y215:AC215"/>
    <mergeCell ref="Y216:Z216"/>
    <mergeCell ref="Y217:Y222"/>
    <mergeCell ref="Y223:Y228"/>
    <mergeCell ref="Y229:Z229"/>
    <mergeCell ref="Y230:AC230"/>
    <mergeCell ref="Y231:AC231"/>
    <mergeCell ref="Y232:Z232"/>
    <mergeCell ref="Y233:Y238"/>
    <mergeCell ref="Y239:Y244"/>
    <mergeCell ref="Y245:Z245"/>
    <mergeCell ref="Y246:AC246"/>
    <mergeCell ref="Y247:AC247"/>
    <mergeCell ref="Y248:Z248"/>
    <mergeCell ref="Y249:Y254"/>
    <mergeCell ref="Y255:Y260"/>
    <mergeCell ref="Y261:Z261"/>
    <mergeCell ref="Y262:AB262"/>
    <mergeCell ref="Y263:AB263"/>
    <mergeCell ref="Y272:AC272"/>
    <mergeCell ref="Y273:AC273"/>
    <mergeCell ref="Y274:Z274"/>
    <mergeCell ref="Y275:Y280"/>
    <mergeCell ref="Y281:Y286"/>
    <mergeCell ref="Y287:Z287"/>
    <mergeCell ref="Y288:AB288"/>
    <mergeCell ref="Y289:AB289"/>
    <mergeCell ref="Y296:AB296"/>
    <mergeCell ref="Y299:AB299"/>
    <mergeCell ref="Y300:AB300"/>
    <mergeCell ref="Y303:AC303"/>
    <mergeCell ref="Y304:AC304"/>
    <mergeCell ref="Y305:Z305"/>
    <mergeCell ref="Y306:Z306"/>
    <mergeCell ref="Y307:Z307"/>
    <mergeCell ref="Y308:Z308"/>
    <mergeCell ref="Y309:Z309"/>
    <mergeCell ref="Y310:Z310"/>
    <mergeCell ref="Y311:Z311"/>
    <mergeCell ref="Y312:Z312"/>
    <mergeCell ref="Y313:Z313"/>
    <mergeCell ref="Y314:AC314"/>
    <mergeCell ref="Z315:AC315"/>
    <mergeCell ref="Z316:AC316"/>
    <mergeCell ref="AE2:AI2"/>
    <mergeCell ref="AE3:AI3"/>
    <mergeCell ref="AE4:AI4"/>
    <mergeCell ref="AE5:AF5"/>
    <mergeCell ref="AE6:AE11"/>
    <mergeCell ref="AE12:AE17"/>
    <mergeCell ref="AE18:AF18"/>
    <mergeCell ref="AE19:AI19"/>
    <mergeCell ref="AE20:AI20"/>
    <mergeCell ref="AE21:AF21"/>
    <mergeCell ref="AE22:AE27"/>
    <mergeCell ref="AE28:AE33"/>
    <mergeCell ref="AE34:AF34"/>
    <mergeCell ref="AE35:AI35"/>
    <mergeCell ref="AE36:AI36"/>
    <mergeCell ref="AE37:AF37"/>
    <mergeCell ref="AE38:AE43"/>
    <mergeCell ref="AE44:AE49"/>
    <mergeCell ref="AE50:AF50"/>
    <mergeCell ref="AE51:AH51"/>
    <mergeCell ref="AE52:AH52"/>
    <mergeCell ref="AE61:AI61"/>
    <mergeCell ref="AE62:AI62"/>
    <mergeCell ref="AE63:AF63"/>
    <mergeCell ref="AE64:AE69"/>
    <mergeCell ref="AE70:AE75"/>
    <mergeCell ref="AE76:AF76"/>
    <mergeCell ref="AE77:AH77"/>
    <mergeCell ref="AE78:AH78"/>
    <mergeCell ref="AE85:AH85"/>
    <mergeCell ref="AE88:AF88"/>
    <mergeCell ref="AE89:AF89"/>
    <mergeCell ref="AE93:AI93"/>
    <mergeCell ref="AE94:AI94"/>
    <mergeCell ref="AE95:AF95"/>
    <mergeCell ref="AE96:AF96"/>
    <mergeCell ref="AE97:AF97"/>
    <mergeCell ref="AE98:AF98"/>
    <mergeCell ref="AE99:AF99"/>
    <mergeCell ref="AE100:AF100"/>
    <mergeCell ref="AE101:AF101"/>
    <mergeCell ref="AE102:AF102"/>
    <mergeCell ref="AE103:AF103"/>
    <mergeCell ref="AE104:AI104"/>
    <mergeCell ref="AF105:AI105"/>
    <mergeCell ref="AF106:AI106"/>
    <mergeCell ref="AE109:AI109"/>
    <mergeCell ref="AE110:AI110"/>
    <mergeCell ref="AE111:AF111"/>
    <mergeCell ref="AE112:AE117"/>
    <mergeCell ref="AE118:AE123"/>
    <mergeCell ref="AE124:AF124"/>
    <mergeCell ref="AE125:AI125"/>
    <mergeCell ref="AE126:AI126"/>
    <mergeCell ref="AE127:AF127"/>
    <mergeCell ref="AE128:AE133"/>
    <mergeCell ref="AE134:AE139"/>
    <mergeCell ref="AE140:AF140"/>
    <mergeCell ref="AE141:AI141"/>
    <mergeCell ref="AE142:AI142"/>
    <mergeCell ref="AE143:AF143"/>
    <mergeCell ref="AE144:AE149"/>
    <mergeCell ref="AE150:AE155"/>
    <mergeCell ref="AE156:AF156"/>
    <mergeCell ref="AE157:AH157"/>
    <mergeCell ref="AE158:AH158"/>
    <mergeCell ref="AE167:AI167"/>
    <mergeCell ref="AE168:AI168"/>
    <mergeCell ref="AE169:AF169"/>
    <mergeCell ref="AE170:AE175"/>
    <mergeCell ref="AE176:AE181"/>
    <mergeCell ref="AE182:AF182"/>
    <mergeCell ref="AE183:AH183"/>
    <mergeCell ref="AE184:AH184"/>
    <mergeCell ref="AE191:AH191"/>
    <mergeCell ref="AE194:AH194"/>
    <mergeCell ref="AE195:AH195"/>
    <mergeCell ref="AE198:AI198"/>
    <mergeCell ref="AE199:AI199"/>
    <mergeCell ref="AE200:AF200"/>
    <mergeCell ref="AE201:AF201"/>
    <mergeCell ref="AE202:AF202"/>
    <mergeCell ref="AE203:AF203"/>
    <mergeCell ref="AE204:AF204"/>
    <mergeCell ref="AE205:AF205"/>
    <mergeCell ref="AE206:AF206"/>
    <mergeCell ref="AE207:AF207"/>
    <mergeCell ref="AE208:AF208"/>
    <mergeCell ref="AE209:AI209"/>
    <mergeCell ref="AF210:AI210"/>
    <mergeCell ref="AF211:AI211"/>
    <mergeCell ref="AE214:AI214"/>
    <mergeCell ref="AE215:AI215"/>
    <mergeCell ref="AE216:AF216"/>
    <mergeCell ref="AE217:AE222"/>
    <mergeCell ref="AE223:AE228"/>
    <mergeCell ref="AE229:AF229"/>
    <mergeCell ref="AE230:AI230"/>
    <mergeCell ref="AE231:AI231"/>
    <mergeCell ref="AE232:AF232"/>
    <mergeCell ref="AE233:AE238"/>
    <mergeCell ref="AE239:AE244"/>
    <mergeCell ref="AE245:AF245"/>
    <mergeCell ref="AE246:AI246"/>
    <mergeCell ref="AE247:AI247"/>
    <mergeCell ref="AE248:AF248"/>
    <mergeCell ref="AE249:AE254"/>
    <mergeCell ref="AE255:AE260"/>
    <mergeCell ref="AE261:AF261"/>
    <mergeCell ref="AE262:AH262"/>
    <mergeCell ref="AE263:AH263"/>
    <mergeCell ref="AE272:AI272"/>
    <mergeCell ref="AE273:AI273"/>
    <mergeCell ref="AE274:AF274"/>
    <mergeCell ref="AE275:AE280"/>
    <mergeCell ref="AE281:AE286"/>
    <mergeCell ref="AE287:AF287"/>
    <mergeCell ref="AE288:AH288"/>
    <mergeCell ref="AE289:AH289"/>
    <mergeCell ref="AE296:AH296"/>
    <mergeCell ref="AE299:AH299"/>
    <mergeCell ref="AE300:AH300"/>
    <mergeCell ref="AE303:AI303"/>
    <mergeCell ref="AE304:AI304"/>
    <mergeCell ref="AE305:AF305"/>
    <mergeCell ref="AE306:AF306"/>
    <mergeCell ref="AE307:AF307"/>
    <mergeCell ref="AE308:AF308"/>
    <mergeCell ref="AE309:AF309"/>
    <mergeCell ref="AE310:AF310"/>
    <mergeCell ref="AE311:AF311"/>
    <mergeCell ref="AE312:AF312"/>
    <mergeCell ref="AE313:AF313"/>
    <mergeCell ref="AE314:AI314"/>
    <mergeCell ref="AF315:AI315"/>
    <mergeCell ref="AF316:AI316"/>
    <mergeCell ref="AK2:AO2"/>
    <mergeCell ref="AK3:AO3"/>
    <mergeCell ref="AK4:AO4"/>
    <mergeCell ref="AK5:AL5"/>
    <mergeCell ref="AK6:AK11"/>
    <mergeCell ref="AK12:AK17"/>
    <mergeCell ref="AK18:AL18"/>
    <mergeCell ref="AK19:AO19"/>
    <mergeCell ref="AK20:AO20"/>
    <mergeCell ref="AK21:AL21"/>
    <mergeCell ref="AK22:AK27"/>
    <mergeCell ref="AK28:AK33"/>
    <mergeCell ref="AK34:AL34"/>
    <mergeCell ref="AK35:AO35"/>
    <mergeCell ref="AK36:AO36"/>
    <mergeCell ref="AK37:AL37"/>
    <mergeCell ref="AK38:AK43"/>
    <mergeCell ref="AK44:AK49"/>
    <mergeCell ref="AK50:AL50"/>
    <mergeCell ref="AK51:AN51"/>
    <mergeCell ref="AK52:AN52"/>
    <mergeCell ref="AK61:AO61"/>
    <mergeCell ref="AK62:AO62"/>
    <mergeCell ref="AK63:AL63"/>
    <mergeCell ref="AK64:AK69"/>
    <mergeCell ref="AK70:AK75"/>
    <mergeCell ref="AK76:AL76"/>
    <mergeCell ref="AK77:AN77"/>
    <mergeCell ref="AK78:AN78"/>
    <mergeCell ref="AK85:AN85"/>
    <mergeCell ref="AK88:AL88"/>
    <mergeCell ref="AK89:AL89"/>
    <mergeCell ref="AK93:AO93"/>
    <mergeCell ref="AK94:AO94"/>
    <mergeCell ref="AK95:AL95"/>
    <mergeCell ref="AK96:AL96"/>
    <mergeCell ref="AK97:AL97"/>
    <mergeCell ref="AK98:AL98"/>
    <mergeCell ref="AK99:AL99"/>
    <mergeCell ref="AK100:AL100"/>
    <mergeCell ref="AK101:AL101"/>
    <mergeCell ref="AK102:AL102"/>
    <mergeCell ref="AK103:AL103"/>
    <mergeCell ref="AK104:AO104"/>
    <mergeCell ref="AL105:AO105"/>
    <mergeCell ref="AL106:AO106"/>
    <mergeCell ref="AK109:AO109"/>
    <mergeCell ref="AK110:AO110"/>
    <mergeCell ref="AK111:AL111"/>
    <mergeCell ref="AK112:AK117"/>
    <mergeCell ref="AK118:AK123"/>
    <mergeCell ref="AK124:AL124"/>
    <mergeCell ref="AK125:AO125"/>
    <mergeCell ref="AK126:AO126"/>
    <mergeCell ref="AK127:AL127"/>
    <mergeCell ref="AK128:AK133"/>
    <mergeCell ref="AK134:AK139"/>
    <mergeCell ref="AK140:AL140"/>
    <mergeCell ref="AK141:AO141"/>
    <mergeCell ref="AK142:AO142"/>
    <mergeCell ref="AK143:AL143"/>
    <mergeCell ref="AK144:AK149"/>
    <mergeCell ref="AK150:AK155"/>
    <mergeCell ref="AK156:AL156"/>
    <mergeCell ref="AK157:AN157"/>
    <mergeCell ref="AK158:AN158"/>
    <mergeCell ref="AK167:AO167"/>
    <mergeCell ref="AK168:AO168"/>
    <mergeCell ref="AK169:AL169"/>
    <mergeCell ref="AK170:AK175"/>
    <mergeCell ref="AK176:AK181"/>
    <mergeCell ref="AK182:AL182"/>
    <mergeCell ref="AK183:AN183"/>
    <mergeCell ref="AK184:AN184"/>
    <mergeCell ref="AK191:AN191"/>
    <mergeCell ref="AK194:AN194"/>
    <mergeCell ref="AK195:AN195"/>
    <mergeCell ref="AK198:AO198"/>
    <mergeCell ref="AK199:AO199"/>
    <mergeCell ref="AK200:AL200"/>
    <mergeCell ref="AK201:AL201"/>
    <mergeCell ref="AK202:AL202"/>
    <mergeCell ref="AK203:AL203"/>
    <mergeCell ref="AK204:AL204"/>
    <mergeCell ref="AK205:AL205"/>
    <mergeCell ref="AK206:AL206"/>
    <mergeCell ref="AK207:AL207"/>
    <mergeCell ref="AK208:AL208"/>
    <mergeCell ref="AK209:AO209"/>
    <mergeCell ref="AL210:AO210"/>
    <mergeCell ref="AL211:AO211"/>
    <mergeCell ref="AK214:AO214"/>
    <mergeCell ref="AK215:AO215"/>
    <mergeCell ref="AK216:AL216"/>
    <mergeCell ref="AK217:AK222"/>
    <mergeCell ref="AK223:AK228"/>
    <mergeCell ref="AK229:AL229"/>
    <mergeCell ref="AK230:AO230"/>
    <mergeCell ref="AK231:AO231"/>
    <mergeCell ref="AK232:AL232"/>
    <mergeCell ref="AK233:AK238"/>
    <mergeCell ref="AK239:AK244"/>
    <mergeCell ref="AK245:AL245"/>
    <mergeCell ref="AK246:AO246"/>
    <mergeCell ref="AK247:AO247"/>
    <mergeCell ref="AK248:AL248"/>
    <mergeCell ref="AK249:AK254"/>
    <mergeCell ref="AK255:AK260"/>
    <mergeCell ref="AK261:AL261"/>
    <mergeCell ref="AK262:AN262"/>
    <mergeCell ref="AK263:AN263"/>
    <mergeCell ref="AK272:AO272"/>
    <mergeCell ref="AK273:AO273"/>
    <mergeCell ref="AK274:AL274"/>
    <mergeCell ref="AK275:AK280"/>
    <mergeCell ref="AK281:AK286"/>
    <mergeCell ref="AK287:AL287"/>
    <mergeCell ref="AK288:AN288"/>
    <mergeCell ref="AK289:AN289"/>
    <mergeCell ref="AK296:AN296"/>
    <mergeCell ref="AK299:AN299"/>
    <mergeCell ref="AK300:AN300"/>
    <mergeCell ref="AK303:AO303"/>
    <mergeCell ref="AK304:AO304"/>
    <mergeCell ref="AK305:AL305"/>
    <mergeCell ref="AK306:AL306"/>
    <mergeCell ref="AK313:AL313"/>
    <mergeCell ref="AK314:AO314"/>
    <mergeCell ref="AL315:AO315"/>
    <mergeCell ref="AL316:AO316"/>
    <mergeCell ref="AK307:AL307"/>
    <mergeCell ref="AK308:AL308"/>
    <mergeCell ref="AK309:AL309"/>
    <mergeCell ref="AK310:AL310"/>
    <mergeCell ref="AK311:AL311"/>
    <mergeCell ref="AK312:AL3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28.7109375" style="134" customWidth="1"/>
    <col min="2" max="2" width="30.7109375" style="134" bestFit="1" customWidth="1"/>
    <col min="3" max="3" width="15.421875" style="139" customWidth="1"/>
    <col min="4" max="4" width="13.28125" style="139" customWidth="1"/>
    <col min="5" max="5" width="14.8515625" style="139" customWidth="1"/>
    <col min="6" max="6" width="11.421875" style="0" customWidth="1"/>
    <col min="7" max="7" width="9.7109375" style="0" customWidth="1"/>
    <col min="8" max="8" width="11.140625" style="0" customWidth="1"/>
    <col min="9" max="9" width="11.00390625" style="0" customWidth="1"/>
    <col min="10" max="10" width="9.7109375" style="0" customWidth="1"/>
    <col min="11" max="11" width="12.28125" style="0" customWidth="1"/>
  </cols>
  <sheetData>
    <row r="1" spans="1:11" ht="12.75" customHeight="1">
      <c r="A1" s="140"/>
      <c r="B1" s="140"/>
      <c r="C1" s="210" t="s">
        <v>29</v>
      </c>
      <c r="D1" s="211"/>
      <c r="E1" s="212"/>
      <c r="F1" s="217" t="s">
        <v>29</v>
      </c>
      <c r="G1" s="217"/>
      <c r="H1" s="217"/>
      <c r="I1" s="217" t="s">
        <v>29</v>
      </c>
      <c r="J1" s="217"/>
      <c r="K1" s="217"/>
    </row>
    <row r="2" spans="1:11" ht="12.75">
      <c r="A2" s="206" t="s">
        <v>30</v>
      </c>
      <c r="B2" s="206"/>
      <c r="C2" s="206"/>
      <c r="D2" s="206"/>
      <c r="E2" s="206"/>
      <c r="F2" s="132"/>
      <c r="G2" s="132"/>
      <c r="H2" s="132"/>
      <c r="I2" s="132"/>
      <c r="J2" s="132"/>
      <c r="K2" s="132"/>
    </row>
    <row r="3" spans="1:11" ht="38.25">
      <c r="A3" s="207" t="s">
        <v>31</v>
      </c>
      <c r="B3" s="207"/>
      <c r="C3" s="135" t="s">
        <v>142</v>
      </c>
      <c r="D3" s="135" t="s">
        <v>33</v>
      </c>
      <c r="E3" s="135" t="s">
        <v>142</v>
      </c>
      <c r="F3" s="135" t="s">
        <v>142</v>
      </c>
      <c r="G3" s="135" t="s">
        <v>33</v>
      </c>
      <c r="H3" s="135" t="s">
        <v>142</v>
      </c>
      <c r="I3" s="135" t="s">
        <v>142</v>
      </c>
      <c r="J3" s="135" t="s">
        <v>33</v>
      </c>
      <c r="K3" s="135" t="s">
        <v>142</v>
      </c>
    </row>
    <row r="4" spans="1:11" ht="12.75">
      <c r="A4" s="208" t="s">
        <v>35</v>
      </c>
      <c r="B4" s="133" t="s">
        <v>36</v>
      </c>
      <c r="C4" s="136">
        <v>0</v>
      </c>
      <c r="D4" s="136"/>
      <c r="E4" s="136"/>
      <c r="F4" s="132"/>
      <c r="G4" s="132"/>
      <c r="H4" s="132"/>
      <c r="I4" s="132"/>
      <c r="J4" s="132"/>
      <c r="K4" s="132"/>
    </row>
    <row r="5" spans="1:11" ht="12.75">
      <c r="A5" s="208"/>
      <c r="B5" s="133" t="s">
        <v>38</v>
      </c>
      <c r="C5" s="136"/>
      <c r="D5" s="136"/>
      <c r="E5" s="136"/>
      <c r="F5" s="132"/>
      <c r="G5" s="132"/>
      <c r="H5" s="132"/>
      <c r="I5" s="132"/>
      <c r="J5" s="132"/>
      <c r="K5" s="132"/>
    </row>
    <row r="6" spans="1:11" ht="12.75">
      <c r="A6" s="208"/>
      <c r="B6" s="133" t="s">
        <v>39</v>
      </c>
      <c r="C6" s="136"/>
      <c r="D6" s="136"/>
      <c r="E6" s="136"/>
      <c r="F6" s="132"/>
      <c r="G6" s="132"/>
      <c r="H6" s="132"/>
      <c r="I6" s="132"/>
      <c r="J6" s="132"/>
      <c r="K6" s="132"/>
    </row>
    <row r="7" spans="1:11" ht="12.75">
      <c r="A7" s="208"/>
      <c r="B7" s="133" t="s">
        <v>40</v>
      </c>
      <c r="C7" s="136"/>
      <c r="D7" s="136"/>
      <c r="E7" s="136"/>
      <c r="F7" s="132"/>
      <c r="G7" s="132"/>
      <c r="H7" s="132"/>
      <c r="I7" s="132"/>
      <c r="J7" s="132"/>
      <c r="K7" s="132"/>
    </row>
    <row r="8" spans="1:11" ht="12.75">
      <c r="A8" s="208"/>
      <c r="B8" s="133" t="s">
        <v>41</v>
      </c>
      <c r="C8" s="136"/>
      <c r="D8" s="136"/>
      <c r="E8" s="136"/>
      <c r="F8" s="132"/>
      <c r="G8" s="132"/>
      <c r="H8" s="132"/>
      <c r="I8" s="132"/>
      <c r="J8" s="132"/>
      <c r="K8" s="132"/>
    </row>
    <row r="9" spans="1:11" ht="12.75">
      <c r="A9" s="208"/>
      <c r="B9" s="133" t="s">
        <v>42</v>
      </c>
      <c r="C9" s="136"/>
      <c r="D9" s="136"/>
      <c r="E9" s="136"/>
      <c r="F9" s="132"/>
      <c r="G9" s="132"/>
      <c r="H9" s="132"/>
      <c r="I9" s="132"/>
      <c r="J9" s="132"/>
      <c r="K9" s="132"/>
    </row>
    <row r="10" spans="1:11" ht="12.75">
      <c r="A10" s="208" t="s">
        <v>43</v>
      </c>
      <c r="B10" s="133" t="s">
        <v>36</v>
      </c>
      <c r="C10" s="136"/>
      <c r="D10" s="136"/>
      <c r="E10" s="136"/>
      <c r="F10" s="132"/>
      <c r="G10" s="132"/>
      <c r="H10" s="132"/>
      <c r="I10" s="132"/>
      <c r="J10" s="132"/>
      <c r="K10" s="132"/>
    </row>
    <row r="11" spans="1:11" ht="12.75">
      <c r="A11" s="208"/>
      <c r="B11" s="133" t="s">
        <v>38</v>
      </c>
      <c r="C11" s="136"/>
      <c r="D11" s="136"/>
      <c r="E11" s="136"/>
      <c r="F11" s="132"/>
      <c r="G11" s="132"/>
      <c r="H11" s="132"/>
      <c r="I11" s="132"/>
      <c r="J11" s="132"/>
      <c r="K11" s="132"/>
    </row>
    <row r="12" spans="1:11" ht="12.75">
      <c r="A12" s="208"/>
      <c r="B12" s="133" t="s">
        <v>39</v>
      </c>
      <c r="C12" s="136"/>
      <c r="D12" s="136"/>
      <c r="E12" s="136"/>
      <c r="F12" s="132"/>
      <c r="G12" s="132"/>
      <c r="H12" s="132"/>
      <c r="I12" s="132"/>
      <c r="J12" s="132"/>
      <c r="K12" s="132"/>
    </row>
    <row r="13" spans="1:11" ht="12.75">
      <c r="A13" s="208"/>
      <c r="B13" s="133" t="s">
        <v>40</v>
      </c>
      <c r="C13" s="136"/>
      <c r="D13" s="136"/>
      <c r="E13" s="136"/>
      <c r="F13" s="132"/>
      <c r="G13" s="132"/>
      <c r="H13" s="132"/>
      <c r="I13" s="132"/>
      <c r="J13" s="132"/>
      <c r="K13" s="132"/>
    </row>
    <row r="14" spans="1:11" ht="12.75">
      <c r="A14" s="208"/>
      <c r="B14" s="133" t="s">
        <v>41</v>
      </c>
      <c r="C14" s="136"/>
      <c r="D14" s="136"/>
      <c r="E14" s="136"/>
      <c r="F14" s="132"/>
      <c r="G14" s="132"/>
      <c r="H14" s="132"/>
      <c r="I14" s="132"/>
      <c r="J14" s="132"/>
      <c r="K14" s="132"/>
    </row>
    <row r="15" spans="1:11" ht="12.75">
      <c r="A15" s="208"/>
      <c r="B15" s="133" t="s">
        <v>42</v>
      </c>
      <c r="C15" s="136"/>
      <c r="D15" s="136"/>
      <c r="E15" s="136"/>
      <c r="F15" s="132"/>
      <c r="G15" s="132"/>
      <c r="H15" s="132"/>
      <c r="I15" s="132"/>
      <c r="J15" s="132"/>
      <c r="K15" s="132"/>
    </row>
    <row r="16" spans="1:11" ht="12.75">
      <c r="A16" s="209" t="s">
        <v>44</v>
      </c>
      <c r="B16" s="209"/>
      <c r="C16" s="137"/>
      <c r="D16" s="137"/>
      <c r="E16" s="137"/>
      <c r="F16" s="132"/>
      <c r="G16" s="132"/>
      <c r="H16" s="132"/>
      <c r="I16" s="132"/>
      <c r="J16" s="132"/>
      <c r="K16" s="132"/>
    </row>
    <row r="17" spans="1:11" ht="12.75">
      <c r="A17" s="206" t="s">
        <v>45</v>
      </c>
      <c r="B17" s="206"/>
      <c r="C17" s="206"/>
      <c r="D17" s="206"/>
      <c r="E17" s="206"/>
      <c r="F17" s="132"/>
      <c r="G17" s="132"/>
      <c r="H17" s="132"/>
      <c r="I17" s="132"/>
      <c r="J17" s="132"/>
      <c r="K17" s="132"/>
    </row>
    <row r="18" spans="1:11" ht="12.75">
      <c r="A18" s="208" t="s">
        <v>35</v>
      </c>
      <c r="B18" s="133" t="s">
        <v>36</v>
      </c>
      <c r="C18" s="136"/>
      <c r="D18" s="136"/>
      <c r="E18" s="136"/>
      <c r="F18" s="132"/>
      <c r="G18" s="132"/>
      <c r="H18" s="132"/>
      <c r="I18" s="132"/>
      <c r="J18" s="132"/>
      <c r="K18" s="132"/>
    </row>
    <row r="19" spans="1:11" ht="12.75">
      <c r="A19" s="208"/>
      <c r="B19" s="133" t="s">
        <v>48</v>
      </c>
      <c r="C19" s="136"/>
      <c r="D19" s="136"/>
      <c r="E19" s="136"/>
      <c r="F19" s="132"/>
      <c r="G19" s="132"/>
      <c r="H19" s="132"/>
      <c r="I19" s="132"/>
      <c r="J19" s="132"/>
      <c r="K19" s="132"/>
    </row>
    <row r="20" spans="1:11" ht="12.75">
      <c r="A20" s="208"/>
      <c r="B20" s="133" t="s">
        <v>49</v>
      </c>
      <c r="C20" s="136"/>
      <c r="D20" s="136"/>
      <c r="E20" s="136"/>
      <c r="F20" s="132"/>
      <c r="G20" s="132"/>
      <c r="H20" s="132"/>
      <c r="I20" s="132"/>
      <c r="J20" s="132"/>
      <c r="K20" s="132"/>
    </row>
    <row r="21" spans="1:11" ht="12.75">
      <c r="A21" s="208"/>
      <c r="B21" s="133" t="s">
        <v>40</v>
      </c>
      <c r="C21" s="136"/>
      <c r="D21" s="136"/>
      <c r="E21" s="136"/>
      <c r="F21" s="132"/>
      <c r="G21" s="132"/>
      <c r="H21" s="132"/>
      <c r="I21" s="132"/>
      <c r="J21" s="132"/>
      <c r="K21" s="132"/>
    </row>
    <row r="22" spans="1:11" ht="12.75">
      <c r="A22" s="208"/>
      <c r="B22" s="133" t="s">
        <v>50</v>
      </c>
      <c r="C22" s="136"/>
      <c r="D22" s="136"/>
      <c r="E22" s="136"/>
      <c r="F22" s="132"/>
      <c r="G22" s="132"/>
      <c r="H22" s="132"/>
      <c r="I22" s="132"/>
      <c r="J22" s="132"/>
      <c r="K22" s="132"/>
    </row>
    <row r="23" spans="1:11" ht="12.75">
      <c r="A23" s="208"/>
      <c r="B23" s="133" t="s">
        <v>42</v>
      </c>
      <c r="C23" s="136"/>
      <c r="D23" s="136"/>
      <c r="E23" s="136"/>
      <c r="F23" s="132"/>
      <c r="G23" s="132"/>
      <c r="H23" s="132"/>
      <c r="I23" s="132"/>
      <c r="J23" s="132"/>
      <c r="K23" s="132"/>
    </row>
    <row r="24" spans="1:11" ht="12.75">
      <c r="A24" s="208" t="s">
        <v>43</v>
      </c>
      <c r="B24" s="133" t="s">
        <v>36</v>
      </c>
      <c r="C24" s="136"/>
      <c r="D24" s="136"/>
      <c r="E24" s="136"/>
      <c r="F24" s="132"/>
      <c r="G24" s="132"/>
      <c r="H24" s="132"/>
      <c r="I24" s="132"/>
      <c r="J24" s="132"/>
      <c r="K24" s="132"/>
    </row>
    <row r="25" spans="1:11" ht="12.75">
      <c r="A25" s="208"/>
      <c r="B25" s="133" t="s">
        <v>48</v>
      </c>
      <c r="C25" s="136"/>
      <c r="D25" s="136"/>
      <c r="E25" s="136"/>
      <c r="F25" s="132"/>
      <c r="G25" s="132"/>
      <c r="H25" s="132"/>
      <c r="I25" s="132"/>
      <c r="J25" s="132"/>
      <c r="K25" s="132"/>
    </row>
    <row r="26" spans="1:11" ht="12.75">
      <c r="A26" s="208"/>
      <c r="B26" s="133" t="s">
        <v>49</v>
      </c>
      <c r="C26" s="136"/>
      <c r="D26" s="136"/>
      <c r="E26" s="136"/>
      <c r="F26" s="132"/>
      <c r="G26" s="132"/>
      <c r="H26" s="132"/>
      <c r="I26" s="132"/>
      <c r="J26" s="132"/>
      <c r="K26" s="132"/>
    </row>
    <row r="27" spans="1:11" ht="12.75">
      <c r="A27" s="208"/>
      <c r="B27" s="133" t="s">
        <v>40</v>
      </c>
      <c r="C27" s="136"/>
      <c r="D27" s="136"/>
      <c r="E27" s="136"/>
      <c r="F27" s="132"/>
      <c r="G27" s="132"/>
      <c r="H27" s="132"/>
      <c r="I27" s="132"/>
      <c r="J27" s="132"/>
      <c r="K27" s="132"/>
    </row>
    <row r="28" spans="1:11" ht="12.75">
      <c r="A28" s="208"/>
      <c r="B28" s="133" t="s">
        <v>50</v>
      </c>
      <c r="C28" s="136"/>
      <c r="D28" s="136"/>
      <c r="E28" s="136"/>
      <c r="F28" s="132"/>
      <c r="G28" s="132"/>
      <c r="H28" s="132"/>
      <c r="I28" s="132"/>
      <c r="J28" s="132"/>
      <c r="K28" s="132"/>
    </row>
    <row r="29" spans="1:11" ht="12.75">
      <c r="A29" s="208"/>
      <c r="B29" s="133" t="s">
        <v>42</v>
      </c>
      <c r="C29" s="136"/>
      <c r="D29" s="136"/>
      <c r="E29" s="136"/>
      <c r="F29" s="132"/>
      <c r="G29" s="132"/>
      <c r="H29" s="132"/>
      <c r="I29" s="132"/>
      <c r="J29" s="132"/>
      <c r="K29" s="132"/>
    </row>
    <row r="30" spans="1:11" ht="12.75">
      <c r="A30" s="209" t="s">
        <v>44</v>
      </c>
      <c r="B30" s="209"/>
      <c r="C30" s="137"/>
      <c r="D30" s="137"/>
      <c r="E30" s="137"/>
      <c r="F30" s="132"/>
      <c r="G30" s="132"/>
      <c r="H30" s="132"/>
      <c r="I30" s="132"/>
      <c r="J30" s="132"/>
      <c r="K30" s="132"/>
    </row>
    <row r="31" spans="1:11" ht="12.75">
      <c r="A31" s="206" t="s">
        <v>51</v>
      </c>
      <c r="B31" s="206"/>
      <c r="C31" s="206"/>
      <c r="D31" s="206"/>
      <c r="E31" s="206"/>
      <c r="F31" s="132"/>
      <c r="G31" s="132"/>
      <c r="H31" s="132"/>
      <c r="I31" s="132"/>
      <c r="J31" s="132"/>
      <c r="K31" s="132"/>
    </row>
    <row r="32" spans="1:11" ht="12.75">
      <c r="A32" s="208" t="s">
        <v>35</v>
      </c>
      <c r="B32" s="133" t="s">
        <v>36</v>
      </c>
      <c r="C32" s="136"/>
      <c r="D32" s="136"/>
      <c r="E32" s="136"/>
      <c r="F32" s="132"/>
      <c r="G32" s="132"/>
      <c r="H32" s="132"/>
      <c r="I32" s="132"/>
      <c r="J32" s="132"/>
      <c r="K32" s="132"/>
    </row>
    <row r="33" spans="1:11" ht="12.75">
      <c r="A33" s="208"/>
      <c r="B33" s="133" t="s">
        <v>48</v>
      </c>
      <c r="C33" s="136"/>
      <c r="D33" s="136"/>
      <c r="E33" s="136"/>
      <c r="F33" s="132"/>
      <c r="G33" s="132"/>
      <c r="H33" s="132"/>
      <c r="I33" s="132"/>
      <c r="J33" s="132"/>
      <c r="K33" s="132"/>
    </row>
    <row r="34" spans="1:11" ht="12.75">
      <c r="A34" s="208"/>
      <c r="B34" s="133" t="s">
        <v>49</v>
      </c>
      <c r="C34" s="136"/>
      <c r="D34" s="136"/>
      <c r="E34" s="136"/>
      <c r="F34" s="132"/>
      <c r="G34" s="132"/>
      <c r="H34" s="132"/>
      <c r="I34" s="132"/>
      <c r="J34" s="132"/>
      <c r="K34" s="132"/>
    </row>
    <row r="35" spans="1:11" ht="12.75">
      <c r="A35" s="208"/>
      <c r="B35" s="133" t="s">
        <v>40</v>
      </c>
      <c r="C35" s="136"/>
      <c r="D35" s="136"/>
      <c r="E35" s="136"/>
      <c r="F35" s="132"/>
      <c r="G35" s="132"/>
      <c r="H35" s="132"/>
      <c r="I35" s="132"/>
      <c r="J35" s="132"/>
      <c r="K35" s="132"/>
    </row>
    <row r="36" spans="1:11" ht="12.75">
      <c r="A36" s="208"/>
      <c r="B36" s="133" t="s">
        <v>50</v>
      </c>
      <c r="C36" s="136"/>
      <c r="D36" s="136"/>
      <c r="E36" s="136"/>
      <c r="F36" s="132"/>
      <c r="G36" s="132"/>
      <c r="H36" s="132"/>
      <c r="I36" s="132"/>
      <c r="J36" s="132"/>
      <c r="K36" s="132"/>
    </row>
    <row r="37" spans="1:11" ht="12.75">
      <c r="A37" s="208"/>
      <c r="B37" s="133" t="s">
        <v>42</v>
      </c>
      <c r="C37" s="136"/>
      <c r="D37" s="136"/>
      <c r="E37" s="136"/>
      <c r="F37" s="132"/>
      <c r="G37" s="132"/>
      <c r="H37" s="132"/>
      <c r="I37" s="132"/>
      <c r="J37" s="132"/>
      <c r="K37" s="132"/>
    </row>
    <row r="38" spans="1:11" ht="12.75">
      <c r="A38" s="208" t="s">
        <v>43</v>
      </c>
      <c r="B38" s="133" t="s">
        <v>36</v>
      </c>
      <c r="C38" s="136"/>
      <c r="D38" s="136"/>
      <c r="E38" s="136"/>
      <c r="F38" s="132"/>
      <c r="G38" s="132"/>
      <c r="H38" s="132"/>
      <c r="I38" s="132"/>
      <c r="J38" s="132"/>
      <c r="K38" s="132"/>
    </row>
    <row r="39" spans="1:11" ht="12.75">
      <c r="A39" s="208"/>
      <c r="B39" s="133" t="s">
        <v>48</v>
      </c>
      <c r="C39" s="136"/>
      <c r="D39" s="136"/>
      <c r="E39" s="136"/>
      <c r="F39" s="132"/>
      <c r="G39" s="132"/>
      <c r="H39" s="132"/>
      <c r="I39" s="132"/>
      <c r="J39" s="132"/>
      <c r="K39" s="132"/>
    </row>
    <row r="40" spans="1:11" ht="12.75">
      <c r="A40" s="208"/>
      <c r="B40" s="133" t="s">
        <v>49</v>
      </c>
      <c r="C40" s="136"/>
      <c r="D40" s="136"/>
      <c r="E40" s="136"/>
      <c r="F40" s="132"/>
      <c r="G40" s="132"/>
      <c r="H40" s="132"/>
      <c r="I40" s="132"/>
      <c r="J40" s="132"/>
      <c r="K40" s="132"/>
    </row>
    <row r="41" spans="1:11" ht="12.75">
      <c r="A41" s="208"/>
      <c r="B41" s="133" t="s">
        <v>40</v>
      </c>
      <c r="C41" s="136"/>
      <c r="D41" s="136"/>
      <c r="E41" s="136"/>
      <c r="F41" s="132"/>
      <c r="G41" s="132"/>
      <c r="H41" s="132"/>
      <c r="I41" s="132"/>
      <c r="J41" s="132"/>
      <c r="K41" s="132"/>
    </row>
    <row r="42" spans="1:11" ht="12.75">
      <c r="A42" s="208"/>
      <c r="B42" s="133" t="s">
        <v>50</v>
      </c>
      <c r="C42" s="136"/>
      <c r="D42" s="136"/>
      <c r="E42" s="136"/>
      <c r="F42" s="132"/>
      <c r="G42" s="132"/>
      <c r="H42" s="132"/>
      <c r="I42" s="132"/>
      <c r="J42" s="132"/>
      <c r="K42" s="132"/>
    </row>
    <row r="43" spans="1:11" ht="12.75">
      <c r="A43" s="208"/>
      <c r="B43" s="133" t="s">
        <v>42</v>
      </c>
      <c r="C43" s="136"/>
      <c r="D43" s="136"/>
      <c r="E43" s="136"/>
      <c r="F43" s="132"/>
      <c r="G43" s="132"/>
      <c r="H43" s="132"/>
      <c r="I43" s="132"/>
      <c r="J43" s="132"/>
      <c r="K43" s="132"/>
    </row>
    <row r="44" spans="1:11" ht="12.75">
      <c r="A44" s="209" t="s">
        <v>44</v>
      </c>
      <c r="B44" s="209"/>
      <c r="C44" s="137"/>
      <c r="D44" s="137"/>
      <c r="E44" s="137"/>
      <c r="F44" s="132"/>
      <c r="G44" s="132"/>
      <c r="H44" s="132"/>
      <c r="I44" s="132"/>
      <c r="J44" s="132"/>
      <c r="K44" s="132"/>
    </row>
    <row r="45" spans="1:11" ht="12.75">
      <c r="A45" s="206" t="s">
        <v>52</v>
      </c>
      <c r="B45" s="206"/>
      <c r="C45" s="206"/>
      <c r="D45" s="206"/>
      <c r="E45" s="138"/>
      <c r="F45" s="132"/>
      <c r="G45" s="132"/>
      <c r="H45" s="132"/>
      <c r="I45" s="132"/>
      <c r="J45" s="132"/>
      <c r="K45" s="132"/>
    </row>
    <row r="46" spans="1:11" ht="12.75">
      <c r="A46" s="213" t="s">
        <v>36</v>
      </c>
      <c r="B46" s="214"/>
      <c r="C46" s="136"/>
      <c r="D46" s="136"/>
      <c r="E46" s="138"/>
      <c r="F46" s="132"/>
      <c r="G46" s="132"/>
      <c r="H46" s="132"/>
      <c r="I46" s="132"/>
      <c r="J46" s="132"/>
      <c r="K46" s="132"/>
    </row>
    <row r="47" spans="1:11" ht="12.75">
      <c r="A47" s="213" t="s">
        <v>48</v>
      </c>
      <c r="B47" s="214"/>
      <c r="C47" s="136"/>
      <c r="D47" s="136"/>
      <c r="E47" s="138"/>
      <c r="F47" s="132"/>
      <c r="G47" s="132"/>
      <c r="H47" s="132"/>
      <c r="I47" s="132"/>
      <c r="J47" s="132"/>
      <c r="K47" s="132"/>
    </row>
    <row r="48" spans="1:11" ht="12.75">
      <c r="A48" s="213" t="s">
        <v>49</v>
      </c>
      <c r="B48" s="214"/>
      <c r="C48" s="136"/>
      <c r="D48" s="136"/>
      <c r="E48" s="138"/>
      <c r="F48" s="132"/>
      <c r="G48" s="132"/>
      <c r="H48" s="132"/>
      <c r="I48" s="132"/>
      <c r="J48" s="132"/>
      <c r="K48" s="132"/>
    </row>
    <row r="49" spans="1:11" ht="12.75">
      <c r="A49" s="213" t="s">
        <v>40</v>
      </c>
      <c r="B49" s="214"/>
      <c r="C49" s="136"/>
      <c r="D49" s="136"/>
      <c r="E49" s="138"/>
      <c r="F49" s="132"/>
      <c r="G49" s="132"/>
      <c r="H49" s="132"/>
      <c r="I49" s="132"/>
      <c r="J49" s="132"/>
      <c r="K49" s="132"/>
    </row>
    <row r="50" spans="1:11" ht="12.75">
      <c r="A50" s="213" t="s">
        <v>50</v>
      </c>
      <c r="B50" s="214"/>
      <c r="C50" s="136"/>
      <c r="D50" s="136"/>
      <c r="E50" s="138"/>
      <c r="F50" s="132"/>
      <c r="G50" s="132"/>
      <c r="H50" s="132"/>
      <c r="I50" s="132"/>
      <c r="J50" s="132"/>
      <c r="K50" s="132"/>
    </row>
    <row r="51" spans="1:11" ht="12.75">
      <c r="A51" s="213" t="s">
        <v>42</v>
      </c>
      <c r="B51" s="214"/>
      <c r="C51" s="136"/>
      <c r="D51" s="136"/>
      <c r="E51" s="138"/>
      <c r="F51" s="132"/>
      <c r="G51" s="132"/>
      <c r="H51" s="132"/>
      <c r="I51" s="132"/>
      <c r="J51" s="132"/>
      <c r="K51" s="132"/>
    </row>
    <row r="52" spans="1:11" ht="12.75">
      <c r="A52" s="215" t="s">
        <v>44</v>
      </c>
      <c r="B52" s="216"/>
      <c r="C52" s="137"/>
      <c r="D52" s="137"/>
      <c r="E52" s="138"/>
      <c r="F52" s="132"/>
      <c r="G52" s="132"/>
      <c r="H52" s="132"/>
      <c r="I52" s="132"/>
      <c r="J52" s="132"/>
      <c r="K52" s="132"/>
    </row>
    <row r="53" spans="1:11" ht="12.75">
      <c r="A53" s="206" t="s">
        <v>53</v>
      </c>
      <c r="B53" s="206"/>
      <c r="C53" s="206"/>
      <c r="D53" s="206"/>
      <c r="E53" s="206"/>
      <c r="F53" s="132"/>
      <c r="G53" s="132"/>
      <c r="H53" s="132"/>
      <c r="I53" s="132"/>
      <c r="J53" s="132"/>
      <c r="K53" s="132"/>
    </row>
    <row r="54" spans="1:11" ht="12.75">
      <c r="A54" s="208" t="s">
        <v>35</v>
      </c>
      <c r="B54" s="133" t="s">
        <v>36</v>
      </c>
      <c r="C54" s="136"/>
      <c r="D54" s="136"/>
      <c r="E54" s="136"/>
      <c r="F54" s="132"/>
      <c r="G54" s="132"/>
      <c r="H54" s="132"/>
      <c r="I54" s="132"/>
      <c r="J54" s="132"/>
      <c r="K54" s="132"/>
    </row>
    <row r="55" spans="1:11" ht="12.75">
      <c r="A55" s="208"/>
      <c r="B55" s="133" t="s">
        <v>48</v>
      </c>
      <c r="C55" s="136"/>
      <c r="D55" s="136"/>
      <c r="E55" s="136"/>
      <c r="F55" s="132"/>
      <c r="G55" s="132"/>
      <c r="H55" s="132"/>
      <c r="I55" s="132"/>
      <c r="J55" s="132"/>
      <c r="K55" s="132"/>
    </row>
    <row r="56" spans="1:11" ht="12.75">
      <c r="A56" s="208"/>
      <c r="B56" s="133" t="s">
        <v>49</v>
      </c>
      <c r="C56" s="136"/>
      <c r="D56" s="136"/>
      <c r="E56" s="136"/>
      <c r="F56" s="132"/>
      <c r="G56" s="132"/>
      <c r="H56" s="132"/>
      <c r="I56" s="132"/>
      <c r="J56" s="132"/>
      <c r="K56" s="132"/>
    </row>
    <row r="57" spans="1:11" ht="12.75">
      <c r="A57" s="208"/>
      <c r="B57" s="133" t="s">
        <v>40</v>
      </c>
      <c r="C57" s="136"/>
      <c r="D57" s="136"/>
      <c r="E57" s="136"/>
      <c r="F57" s="132"/>
      <c r="G57" s="132"/>
      <c r="H57" s="132"/>
      <c r="I57" s="132"/>
      <c r="J57" s="132"/>
      <c r="K57" s="132"/>
    </row>
    <row r="58" spans="1:11" ht="12.75">
      <c r="A58" s="208"/>
      <c r="B58" s="133" t="s">
        <v>50</v>
      </c>
      <c r="C58" s="136"/>
      <c r="D58" s="136"/>
      <c r="E58" s="136"/>
      <c r="F58" s="132"/>
      <c r="G58" s="132"/>
      <c r="H58" s="132"/>
      <c r="I58" s="132"/>
      <c r="J58" s="132"/>
      <c r="K58" s="132"/>
    </row>
    <row r="59" spans="1:11" ht="12.75">
      <c r="A59" s="208"/>
      <c r="B59" s="133" t="s">
        <v>42</v>
      </c>
      <c r="C59" s="136"/>
      <c r="D59" s="136"/>
      <c r="E59" s="136"/>
      <c r="F59" s="132"/>
      <c r="G59" s="132"/>
      <c r="H59" s="132"/>
      <c r="I59" s="132"/>
      <c r="J59" s="132"/>
      <c r="K59" s="132"/>
    </row>
    <row r="60" spans="1:11" ht="12.75">
      <c r="A60" s="208" t="s">
        <v>43</v>
      </c>
      <c r="B60" s="133" t="s">
        <v>36</v>
      </c>
      <c r="C60" s="136"/>
      <c r="D60" s="136"/>
      <c r="E60" s="136"/>
      <c r="F60" s="132"/>
      <c r="G60" s="132"/>
      <c r="H60" s="132"/>
      <c r="I60" s="132"/>
      <c r="J60" s="132"/>
      <c r="K60" s="132"/>
    </row>
    <row r="61" spans="1:11" ht="12.75">
      <c r="A61" s="208"/>
      <c r="B61" s="133" t="s">
        <v>48</v>
      </c>
      <c r="C61" s="136"/>
      <c r="D61" s="136"/>
      <c r="E61" s="136"/>
      <c r="F61" s="132"/>
      <c r="G61" s="132"/>
      <c r="H61" s="132"/>
      <c r="I61" s="132"/>
      <c r="J61" s="132"/>
      <c r="K61" s="132"/>
    </row>
    <row r="62" spans="1:11" ht="12.75">
      <c r="A62" s="208"/>
      <c r="B62" s="133" t="s">
        <v>49</v>
      </c>
      <c r="C62" s="136"/>
      <c r="D62" s="136"/>
      <c r="E62" s="136"/>
      <c r="F62" s="132"/>
      <c r="G62" s="132"/>
      <c r="H62" s="132"/>
      <c r="I62" s="132"/>
      <c r="J62" s="132"/>
      <c r="K62" s="132"/>
    </row>
    <row r="63" spans="1:11" ht="12.75">
      <c r="A63" s="208"/>
      <c r="B63" s="133" t="s">
        <v>40</v>
      </c>
      <c r="C63" s="136"/>
      <c r="D63" s="136"/>
      <c r="E63" s="136"/>
      <c r="F63" s="132"/>
      <c r="G63" s="132"/>
      <c r="H63" s="132"/>
      <c r="I63" s="132"/>
      <c r="J63" s="132"/>
      <c r="K63" s="132"/>
    </row>
    <row r="64" spans="1:11" ht="12.75">
      <c r="A64" s="208"/>
      <c r="B64" s="133" t="s">
        <v>50</v>
      </c>
      <c r="C64" s="136"/>
      <c r="D64" s="136"/>
      <c r="E64" s="136"/>
      <c r="F64" s="132"/>
      <c r="G64" s="132"/>
      <c r="H64" s="132"/>
      <c r="I64" s="132"/>
      <c r="J64" s="132"/>
      <c r="K64" s="132"/>
    </row>
    <row r="65" spans="1:11" ht="12.75">
      <c r="A65" s="208"/>
      <c r="B65" s="133" t="s">
        <v>42</v>
      </c>
      <c r="C65" s="136"/>
      <c r="D65" s="136"/>
      <c r="E65" s="136"/>
      <c r="F65" s="132"/>
      <c r="G65" s="132"/>
      <c r="H65" s="132"/>
      <c r="I65" s="132"/>
      <c r="J65" s="132"/>
      <c r="K65" s="132"/>
    </row>
    <row r="66" spans="1:11" ht="12.75">
      <c r="A66" s="209" t="s">
        <v>44</v>
      </c>
      <c r="B66" s="209"/>
      <c r="C66" s="137"/>
      <c r="D66" s="137"/>
      <c r="E66" s="137"/>
      <c r="F66" s="132"/>
      <c r="G66" s="132"/>
      <c r="H66" s="132"/>
      <c r="I66" s="132"/>
      <c r="J66" s="132"/>
      <c r="K66" s="132"/>
    </row>
    <row r="67" spans="1:11" ht="12.75">
      <c r="A67" s="206" t="s">
        <v>54</v>
      </c>
      <c r="B67" s="206"/>
      <c r="C67" s="206"/>
      <c r="D67" s="206"/>
      <c r="E67" s="138"/>
      <c r="F67" s="132"/>
      <c r="G67" s="132"/>
      <c r="H67" s="132"/>
      <c r="I67" s="132"/>
      <c r="J67" s="132"/>
      <c r="K67" s="132"/>
    </row>
    <row r="68" spans="1:11" ht="12.75">
      <c r="A68" s="213" t="s">
        <v>55</v>
      </c>
      <c r="B68" s="214"/>
      <c r="C68" s="136"/>
      <c r="D68" s="136"/>
      <c r="E68" s="138"/>
      <c r="F68" s="132"/>
      <c r="G68" s="132"/>
      <c r="H68" s="132"/>
      <c r="I68" s="132"/>
      <c r="J68" s="132"/>
      <c r="K68" s="132"/>
    </row>
    <row r="69" spans="1:11" ht="12.75">
      <c r="A69" s="213" t="s">
        <v>56</v>
      </c>
      <c r="B69" s="214"/>
      <c r="C69" s="136"/>
      <c r="D69" s="136"/>
      <c r="E69" s="138"/>
      <c r="F69" s="132"/>
      <c r="G69" s="132"/>
      <c r="H69" s="132"/>
      <c r="I69" s="132"/>
      <c r="J69" s="132"/>
      <c r="K69" s="132"/>
    </row>
    <row r="70" spans="1:11" ht="12.75">
      <c r="A70" s="213" t="s">
        <v>57</v>
      </c>
      <c r="B70" s="214"/>
      <c r="C70" s="136"/>
      <c r="D70" s="136"/>
      <c r="E70" s="138"/>
      <c r="F70" s="132"/>
      <c r="G70" s="132"/>
      <c r="H70" s="132"/>
      <c r="I70" s="132"/>
      <c r="J70" s="132"/>
      <c r="K70" s="132"/>
    </row>
    <row r="71" spans="1:11" ht="12.75">
      <c r="A71" s="213" t="s">
        <v>58</v>
      </c>
      <c r="B71" s="214"/>
      <c r="C71" s="136"/>
      <c r="D71" s="136"/>
      <c r="E71" s="138"/>
      <c r="F71" s="132"/>
      <c r="G71" s="132"/>
      <c r="H71" s="132"/>
      <c r="I71" s="132"/>
      <c r="J71" s="132"/>
      <c r="K71" s="132"/>
    </row>
    <row r="72" spans="1:11" ht="12.75">
      <c r="A72" s="215" t="s">
        <v>44</v>
      </c>
      <c r="B72" s="216"/>
      <c r="C72" s="137"/>
      <c r="D72" s="137"/>
      <c r="E72" s="138"/>
      <c r="F72" s="132"/>
      <c r="G72" s="132"/>
      <c r="H72" s="132"/>
      <c r="I72" s="132"/>
      <c r="J72" s="132"/>
      <c r="K72" s="132"/>
    </row>
    <row r="73" spans="1:11" ht="12.75">
      <c r="A73" s="206" t="s">
        <v>59</v>
      </c>
      <c r="B73" s="206"/>
      <c r="C73" s="206"/>
      <c r="D73" s="206"/>
      <c r="E73" s="138"/>
      <c r="F73" s="132"/>
      <c r="G73" s="132"/>
      <c r="H73" s="132"/>
      <c r="I73" s="132"/>
      <c r="J73" s="132"/>
      <c r="K73" s="132"/>
    </row>
    <row r="74" spans="1:11" ht="12.75">
      <c r="A74" s="213" t="s">
        <v>60</v>
      </c>
      <c r="B74" s="214"/>
      <c r="C74" s="137"/>
      <c r="D74" s="137"/>
      <c r="E74" s="138"/>
      <c r="F74" s="132"/>
      <c r="G74" s="132"/>
      <c r="H74" s="132"/>
      <c r="I74" s="132"/>
      <c r="J74" s="132"/>
      <c r="K74" s="132"/>
    </row>
    <row r="75" spans="1:11" ht="12.75">
      <c r="A75" s="206" t="s">
        <v>66</v>
      </c>
      <c r="B75" s="206"/>
      <c r="C75" s="206"/>
      <c r="D75" s="206"/>
      <c r="E75" s="206"/>
      <c r="F75" s="132"/>
      <c r="G75" s="132"/>
      <c r="H75" s="132"/>
      <c r="I75" s="132"/>
      <c r="J75" s="132"/>
      <c r="K75" s="132"/>
    </row>
    <row r="76" spans="1:11" ht="12.75">
      <c r="A76" s="207" t="s">
        <v>31</v>
      </c>
      <c r="B76" s="207"/>
      <c r="C76" s="135"/>
      <c r="D76" s="135"/>
      <c r="E76" s="135"/>
      <c r="F76" s="132"/>
      <c r="G76" s="132"/>
      <c r="H76" s="132"/>
      <c r="I76" s="132"/>
      <c r="J76" s="132"/>
      <c r="K76" s="132"/>
    </row>
    <row r="77" spans="1:11" ht="12.75">
      <c r="A77" s="208" t="s">
        <v>69</v>
      </c>
      <c r="B77" s="208"/>
      <c r="C77" s="136"/>
      <c r="D77" s="136"/>
      <c r="E77" s="136"/>
      <c r="F77" s="132"/>
      <c r="G77" s="132"/>
      <c r="H77" s="132"/>
      <c r="I77" s="132"/>
      <c r="J77" s="132"/>
      <c r="K77" s="132"/>
    </row>
    <row r="78" spans="1:11" ht="12.75">
      <c r="A78" s="208" t="s">
        <v>70</v>
      </c>
      <c r="B78" s="208"/>
      <c r="C78" s="136"/>
      <c r="D78" s="136"/>
      <c r="E78" s="136"/>
      <c r="F78" s="132"/>
      <c r="G78" s="132"/>
      <c r="H78" s="132"/>
      <c r="I78" s="132"/>
      <c r="J78" s="132"/>
      <c r="K78" s="132"/>
    </row>
    <row r="79" spans="1:11" ht="12.75">
      <c r="A79" s="208" t="s">
        <v>71</v>
      </c>
      <c r="B79" s="208"/>
      <c r="C79" s="136"/>
      <c r="D79" s="136"/>
      <c r="E79" s="136"/>
      <c r="F79" s="132"/>
      <c r="G79" s="132"/>
      <c r="H79" s="132"/>
      <c r="I79" s="132"/>
      <c r="J79" s="132"/>
      <c r="K79" s="132"/>
    </row>
    <row r="80" spans="1:11" ht="12.75">
      <c r="A80" s="208" t="s">
        <v>72</v>
      </c>
      <c r="B80" s="208"/>
      <c r="C80" s="136"/>
      <c r="D80" s="136"/>
      <c r="E80" s="136"/>
      <c r="F80" s="132"/>
      <c r="G80" s="132"/>
      <c r="H80" s="132"/>
      <c r="I80" s="132"/>
      <c r="J80" s="132"/>
      <c r="K80" s="132"/>
    </row>
    <row r="81" spans="1:11" ht="12.75">
      <c r="A81" s="208" t="s">
        <v>73</v>
      </c>
      <c r="B81" s="208"/>
      <c r="C81" s="136"/>
      <c r="D81" s="136"/>
      <c r="E81" s="136"/>
      <c r="F81" s="132"/>
      <c r="G81" s="132"/>
      <c r="H81" s="132"/>
      <c r="I81" s="132"/>
      <c r="J81" s="132"/>
      <c r="K81" s="132"/>
    </row>
    <row r="82" spans="1:11" ht="12.75">
      <c r="A82" s="208" t="s">
        <v>74</v>
      </c>
      <c r="B82" s="208"/>
      <c r="C82" s="136"/>
      <c r="D82" s="136"/>
      <c r="E82" s="136"/>
      <c r="F82" s="132"/>
      <c r="G82" s="132"/>
      <c r="H82" s="132"/>
      <c r="I82" s="132"/>
      <c r="J82" s="132"/>
      <c r="K82" s="132"/>
    </row>
    <row r="83" spans="1:11" ht="12.75">
      <c r="A83" s="208" t="s">
        <v>75</v>
      </c>
      <c r="B83" s="208"/>
      <c r="C83" s="136"/>
      <c r="D83" s="136"/>
      <c r="E83" s="136"/>
      <c r="F83" s="132"/>
      <c r="G83" s="132"/>
      <c r="H83" s="132"/>
      <c r="I83" s="132"/>
      <c r="J83" s="132"/>
      <c r="K83" s="132"/>
    </row>
    <row r="84" spans="1:11" ht="12.75">
      <c r="A84" s="209" t="s">
        <v>44</v>
      </c>
      <c r="B84" s="209"/>
      <c r="C84" s="137"/>
      <c r="D84" s="137"/>
      <c r="E84" s="137"/>
      <c r="F84" s="132"/>
      <c r="G84" s="132"/>
      <c r="H84" s="132"/>
      <c r="I84" s="132"/>
      <c r="J84" s="132"/>
      <c r="K84" s="132"/>
    </row>
  </sheetData>
  <sheetProtection/>
  <mergeCells count="46">
    <mergeCell ref="F1:H1"/>
    <mergeCell ref="I1:K1"/>
    <mergeCell ref="A74:B74"/>
    <mergeCell ref="A46:B46"/>
    <mergeCell ref="A47:B47"/>
    <mergeCell ref="A48:B48"/>
    <mergeCell ref="A49:B49"/>
    <mergeCell ref="A50:B50"/>
    <mergeCell ref="A51:B51"/>
    <mergeCell ref="A52:B52"/>
    <mergeCell ref="A79:B79"/>
    <mergeCell ref="A80:B80"/>
    <mergeCell ref="A81:B81"/>
    <mergeCell ref="A82:B82"/>
    <mergeCell ref="A83:B83"/>
    <mergeCell ref="A84:B84"/>
    <mergeCell ref="A75:E75"/>
    <mergeCell ref="A76:B76"/>
    <mergeCell ref="A77:B77"/>
    <mergeCell ref="A78:B78"/>
    <mergeCell ref="A60:A65"/>
    <mergeCell ref="A66:B66"/>
    <mergeCell ref="A67:D67"/>
    <mergeCell ref="A73:D73"/>
    <mergeCell ref="A68:B68"/>
    <mergeCell ref="A69:B69"/>
    <mergeCell ref="A70:B70"/>
    <mergeCell ref="A71:B71"/>
    <mergeCell ref="A45:D45"/>
    <mergeCell ref="A53:E53"/>
    <mergeCell ref="A54:A59"/>
    <mergeCell ref="A72:B72"/>
    <mergeCell ref="A31:E31"/>
    <mergeCell ref="A32:A37"/>
    <mergeCell ref="A38:A43"/>
    <mergeCell ref="A44:B44"/>
    <mergeCell ref="A17:E17"/>
    <mergeCell ref="A18:A23"/>
    <mergeCell ref="A24:A29"/>
    <mergeCell ref="A30:B30"/>
    <mergeCell ref="A2:E2"/>
    <mergeCell ref="A3:B3"/>
    <mergeCell ref="A4:A9"/>
    <mergeCell ref="A10:A15"/>
    <mergeCell ref="A16:B16"/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2">
      <selection activeCell="U14" sqref="U14"/>
    </sheetView>
  </sheetViews>
  <sheetFormatPr defaultColWidth="9.140625" defaultRowHeight="12.75"/>
  <cols>
    <col min="2" max="2" width="9.421875" style="0" bestFit="1" customWidth="1"/>
    <col min="10" max="10" width="10.421875" style="0" bestFit="1" customWidth="1"/>
  </cols>
  <sheetData>
    <row r="1" spans="1:10" ht="19.5" customHeight="1" thickBot="1" thickTop="1">
      <c r="A1" s="227" t="s">
        <v>98</v>
      </c>
      <c r="B1" s="228"/>
      <c r="C1" s="228"/>
      <c r="D1" s="228"/>
      <c r="E1" s="228"/>
      <c r="F1" s="228"/>
      <c r="G1" s="228"/>
      <c r="H1" s="228"/>
      <c r="I1" s="228"/>
      <c r="J1" s="229"/>
    </row>
    <row r="2" spans="1:10" ht="15.75" customHeight="1" thickTop="1">
      <c r="A2" s="230" t="s">
        <v>31</v>
      </c>
      <c r="B2" s="218" t="s">
        <v>107</v>
      </c>
      <c r="C2" s="219"/>
      <c r="D2" s="220"/>
      <c r="E2" s="218" t="s">
        <v>100</v>
      </c>
      <c r="F2" s="219"/>
      <c r="G2" s="220"/>
      <c r="H2" s="218" t="s">
        <v>102</v>
      </c>
      <c r="I2" s="219"/>
      <c r="J2" s="220"/>
    </row>
    <row r="3" spans="1:10" ht="31.5" customHeight="1" thickBot="1">
      <c r="A3" s="231"/>
      <c r="B3" s="221" t="s">
        <v>106</v>
      </c>
      <c r="C3" s="222"/>
      <c r="D3" s="223"/>
      <c r="E3" s="221" t="s">
        <v>101</v>
      </c>
      <c r="F3" s="222"/>
      <c r="G3" s="223"/>
      <c r="H3" s="221" t="s">
        <v>103</v>
      </c>
      <c r="I3" s="222"/>
      <c r="J3" s="223"/>
    </row>
    <row r="4" spans="1:10" ht="24" thickBot="1" thickTop="1">
      <c r="A4" s="232"/>
      <c r="B4" s="72" t="s">
        <v>108</v>
      </c>
      <c r="C4" s="72" t="s">
        <v>109</v>
      </c>
      <c r="D4" s="73" t="s">
        <v>110</v>
      </c>
      <c r="E4" s="72" t="s">
        <v>108</v>
      </c>
      <c r="F4" s="72" t="s">
        <v>109</v>
      </c>
      <c r="G4" s="73" t="s">
        <v>110</v>
      </c>
      <c r="H4" s="72" t="s">
        <v>108</v>
      </c>
      <c r="I4" s="72" t="s">
        <v>109</v>
      </c>
      <c r="J4" s="73" t="s">
        <v>110</v>
      </c>
    </row>
    <row r="5" spans="1:10" ht="30" thickBot="1" thickTop="1">
      <c r="A5" s="90" t="s">
        <v>63</v>
      </c>
      <c r="B5" s="93">
        <v>0.06</v>
      </c>
      <c r="C5" s="91">
        <v>3000000</v>
      </c>
      <c r="D5" s="92">
        <f>C5*B5</f>
        <v>180000</v>
      </c>
      <c r="E5" s="93">
        <v>0.06</v>
      </c>
      <c r="F5" s="91">
        <v>3000000</v>
      </c>
      <c r="G5" s="92">
        <f>F5*E5</f>
        <v>180000</v>
      </c>
      <c r="H5" s="93">
        <v>0.06</v>
      </c>
      <c r="I5" s="91">
        <v>3000000</v>
      </c>
      <c r="J5" s="92">
        <f>H5*I5</f>
        <v>180000</v>
      </c>
    </row>
    <row r="6" spans="1:10" ht="13.5" customHeight="1" thickBot="1">
      <c r="A6" s="80" t="s">
        <v>44</v>
      </c>
      <c r="B6" s="224">
        <f>SUM(D5)</f>
        <v>180000</v>
      </c>
      <c r="C6" s="225"/>
      <c r="D6" s="226"/>
      <c r="E6" s="224" t="s">
        <v>111</v>
      </c>
      <c r="F6" s="225"/>
      <c r="G6" s="226"/>
      <c r="H6" s="224" t="s">
        <v>111</v>
      </c>
      <c r="I6" s="225"/>
      <c r="J6" s="226"/>
    </row>
    <row r="7" spans="1:10" ht="39.75" thickBot="1" thickTop="1">
      <c r="A7" s="74" t="s">
        <v>71</v>
      </c>
      <c r="B7" s="75">
        <v>56.52</v>
      </c>
      <c r="C7" s="75">
        <v>8.48</v>
      </c>
      <c r="D7" s="76">
        <v>65</v>
      </c>
      <c r="E7" s="75">
        <v>56.52</v>
      </c>
      <c r="F7" s="75">
        <v>8.48</v>
      </c>
      <c r="G7" s="76">
        <v>65</v>
      </c>
      <c r="H7" s="75">
        <v>56.52</v>
      </c>
      <c r="I7" s="75">
        <v>8.48</v>
      </c>
      <c r="J7" s="76">
        <v>65</v>
      </c>
    </row>
    <row r="8" spans="1:10" ht="64.5" thickBot="1">
      <c r="A8" s="74" t="s">
        <v>72</v>
      </c>
      <c r="B8" s="75">
        <v>43.48</v>
      </c>
      <c r="C8" s="75">
        <v>6.52</v>
      </c>
      <c r="D8" s="76">
        <v>50</v>
      </c>
      <c r="E8" s="75">
        <v>43.48</v>
      </c>
      <c r="F8" s="75">
        <v>6.52</v>
      </c>
      <c r="G8" s="76">
        <v>50</v>
      </c>
      <c r="H8" s="75">
        <v>43.48</v>
      </c>
      <c r="I8" s="75">
        <v>6.52</v>
      </c>
      <c r="J8" s="76">
        <v>50</v>
      </c>
    </row>
    <row r="9" spans="1:10" ht="19.5" thickBot="1" thickTop="1">
      <c r="A9" s="227" t="s">
        <v>83</v>
      </c>
      <c r="B9" s="228"/>
      <c r="C9" s="228"/>
      <c r="D9" s="228"/>
      <c r="E9" s="228"/>
      <c r="F9" s="228"/>
      <c r="G9" s="228"/>
      <c r="H9" s="228"/>
      <c r="I9" s="228"/>
      <c r="J9" s="229"/>
    </row>
    <row r="10" spans="1:10" ht="16.5" thickTop="1">
      <c r="A10" s="230" t="s">
        <v>31</v>
      </c>
      <c r="B10" s="218" t="s">
        <v>107</v>
      </c>
      <c r="C10" s="219"/>
      <c r="D10" s="220"/>
      <c r="E10" s="218" t="s">
        <v>100</v>
      </c>
      <c r="F10" s="219"/>
      <c r="G10" s="220"/>
      <c r="H10" s="218" t="s">
        <v>102</v>
      </c>
      <c r="I10" s="219"/>
      <c r="J10" s="220"/>
    </row>
    <row r="11" spans="1:10" ht="31.5" customHeight="1" thickBot="1">
      <c r="A11" s="231"/>
      <c r="B11" s="221" t="s">
        <v>106</v>
      </c>
      <c r="C11" s="222"/>
      <c r="D11" s="223"/>
      <c r="E11" s="221" t="s">
        <v>101</v>
      </c>
      <c r="F11" s="222"/>
      <c r="G11" s="223"/>
      <c r="H11" s="221" t="s">
        <v>103</v>
      </c>
      <c r="I11" s="222"/>
      <c r="J11" s="223"/>
    </row>
    <row r="12" spans="1:10" ht="24" thickBot="1" thickTop="1">
      <c r="A12" s="232"/>
      <c r="B12" s="72" t="s">
        <v>108</v>
      </c>
      <c r="C12" s="72" t="s">
        <v>109</v>
      </c>
      <c r="D12" s="73" t="s">
        <v>110</v>
      </c>
      <c r="E12" s="72" t="s">
        <v>108</v>
      </c>
      <c r="F12" s="72" t="s">
        <v>109</v>
      </c>
      <c r="G12" s="73" t="s">
        <v>110</v>
      </c>
      <c r="H12" s="72" t="s">
        <v>108</v>
      </c>
      <c r="I12" s="72" t="s">
        <v>109</v>
      </c>
      <c r="J12" s="73" t="s">
        <v>110</v>
      </c>
    </row>
    <row r="13" spans="1:10" ht="30" thickBot="1" thickTop="1">
      <c r="A13" s="90" t="s">
        <v>63</v>
      </c>
      <c r="B13" s="93">
        <v>0.04</v>
      </c>
      <c r="C13" s="91">
        <v>3000000</v>
      </c>
      <c r="D13" s="92">
        <f>C13*B13</f>
        <v>120000</v>
      </c>
      <c r="E13" s="93">
        <v>0.059</v>
      </c>
      <c r="F13" s="91">
        <v>3000000</v>
      </c>
      <c r="G13" s="92">
        <f>E13*F13</f>
        <v>177000</v>
      </c>
      <c r="H13" s="104">
        <v>0.0529</v>
      </c>
      <c r="I13" s="91">
        <v>3000000</v>
      </c>
      <c r="J13" s="92">
        <f>H13*I13</f>
        <v>158700</v>
      </c>
    </row>
    <row r="14" spans="1:10" ht="13.5" thickBot="1">
      <c r="A14" s="80" t="s">
        <v>44</v>
      </c>
      <c r="B14" s="224" t="s">
        <v>112</v>
      </c>
      <c r="C14" s="225"/>
      <c r="D14" s="226"/>
      <c r="E14" s="224" t="s">
        <v>113</v>
      </c>
      <c r="F14" s="225"/>
      <c r="G14" s="226"/>
      <c r="H14" s="224" t="s">
        <v>114</v>
      </c>
      <c r="I14" s="225"/>
      <c r="J14" s="226"/>
    </row>
    <row r="15" ht="14.25" thickBot="1" thickTop="1"/>
    <row r="16" spans="1:10" ht="19.5" customHeight="1" thickBot="1" thickTop="1">
      <c r="A16" s="227" t="s">
        <v>84</v>
      </c>
      <c r="B16" s="228"/>
      <c r="C16" s="228"/>
      <c r="D16" s="228"/>
      <c r="E16" s="228"/>
      <c r="F16" s="228"/>
      <c r="G16" s="228"/>
      <c r="H16" s="228"/>
      <c r="I16" s="228"/>
      <c r="J16" s="229"/>
    </row>
    <row r="17" spans="1:10" ht="18" customHeight="1" thickBot="1" thickTop="1">
      <c r="A17" s="227" t="s">
        <v>84</v>
      </c>
      <c r="B17" s="228"/>
      <c r="C17" s="228"/>
      <c r="D17" s="228"/>
      <c r="E17" s="228"/>
      <c r="F17" s="228"/>
      <c r="G17" s="228"/>
      <c r="H17" s="228"/>
      <c r="I17" s="228"/>
      <c r="J17" s="229"/>
    </row>
    <row r="18" spans="1:10" ht="30" customHeight="1" thickTop="1">
      <c r="A18" s="230" t="s">
        <v>31</v>
      </c>
      <c r="B18" s="218" t="s">
        <v>107</v>
      </c>
      <c r="C18" s="219"/>
      <c r="D18" s="220"/>
      <c r="E18" s="218" t="s">
        <v>100</v>
      </c>
      <c r="F18" s="219"/>
      <c r="G18" s="220"/>
      <c r="H18" s="218" t="s">
        <v>102</v>
      </c>
      <c r="I18" s="219"/>
      <c r="J18" s="220"/>
    </row>
    <row r="19" spans="1:10" ht="31.5" customHeight="1" thickBot="1">
      <c r="A19" s="231"/>
      <c r="B19" s="221" t="s">
        <v>106</v>
      </c>
      <c r="C19" s="222"/>
      <c r="D19" s="223"/>
      <c r="E19" s="221" t="s">
        <v>101</v>
      </c>
      <c r="F19" s="222"/>
      <c r="G19" s="223"/>
      <c r="H19" s="221" t="s">
        <v>103</v>
      </c>
      <c r="I19" s="222"/>
      <c r="J19" s="223"/>
    </row>
    <row r="20" spans="1:10" ht="24" thickBot="1" thickTop="1">
      <c r="A20" s="232"/>
      <c r="B20" s="72" t="s">
        <v>108</v>
      </c>
      <c r="C20" s="72" t="s">
        <v>109</v>
      </c>
      <c r="D20" s="73" t="s">
        <v>110</v>
      </c>
      <c r="E20" s="72" t="s">
        <v>108</v>
      </c>
      <c r="F20" s="72" t="s">
        <v>109</v>
      </c>
      <c r="G20" s="73" t="s">
        <v>110</v>
      </c>
      <c r="H20" s="72" t="s">
        <v>108</v>
      </c>
      <c r="I20" s="72" t="s">
        <v>109</v>
      </c>
      <c r="J20" s="73" t="s">
        <v>110</v>
      </c>
    </row>
    <row r="21" spans="1:10" ht="30" thickBot="1" thickTop="1">
      <c r="A21" s="90" t="s">
        <v>63</v>
      </c>
      <c r="B21" s="93">
        <v>0.07</v>
      </c>
      <c r="C21" s="91">
        <v>3000000</v>
      </c>
      <c r="D21" s="92">
        <f>B21*C21</f>
        <v>210000.00000000003</v>
      </c>
      <c r="E21" s="93">
        <v>0.08</v>
      </c>
      <c r="F21" s="91">
        <v>3000000</v>
      </c>
      <c r="G21" s="92">
        <f>E21*F21</f>
        <v>240000</v>
      </c>
      <c r="H21" s="103">
        <v>0.085</v>
      </c>
      <c r="I21" s="91">
        <v>3000000</v>
      </c>
      <c r="J21" s="92">
        <f>H21*I21</f>
        <v>255000.00000000003</v>
      </c>
    </row>
    <row r="22" spans="1:10" ht="13.5" thickBot="1">
      <c r="A22" s="80" t="s">
        <v>44</v>
      </c>
      <c r="B22" s="224" t="s">
        <v>115</v>
      </c>
      <c r="C22" s="225"/>
      <c r="D22" s="226"/>
      <c r="E22" s="224" t="s">
        <v>116</v>
      </c>
      <c r="F22" s="225"/>
      <c r="G22" s="226"/>
      <c r="H22" s="224" t="s">
        <v>117</v>
      </c>
      <c r="I22" s="225"/>
      <c r="J22" s="226"/>
    </row>
    <row r="23" spans="1:10" ht="65.25" thickBot="1" thickTop="1">
      <c r="A23" s="74" t="s">
        <v>72</v>
      </c>
      <c r="B23" s="75">
        <v>130</v>
      </c>
      <c r="C23" s="75">
        <v>19.5</v>
      </c>
      <c r="D23" s="76">
        <v>149.5</v>
      </c>
      <c r="E23" s="75">
        <v>136.5</v>
      </c>
      <c r="F23" s="75">
        <v>20.48</v>
      </c>
      <c r="G23" s="84">
        <v>156.98</v>
      </c>
      <c r="H23" s="75">
        <v>136.5</v>
      </c>
      <c r="I23" s="75">
        <v>20.48</v>
      </c>
      <c r="J23" s="84">
        <v>156.98</v>
      </c>
    </row>
    <row r="24" spans="1:10" ht="26.25" thickBot="1">
      <c r="A24" s="74" t="s">
        <v>73</v>
      </c>
      <c r="B24" s="75">
        <v>740</v>
      </c>
      <c r="C24" s="75">
        <v>111</v>
      </c>
      <c r="D24" s="76">
        <v>851</v>
      </c>
      <c r="E24" s="75">
        <v>777</v>
      </c>
      <c r="F24" s="83">
        <v>116.55</v>
      </c>
      <c r="G24" s="76">
        <v>893.55</v>
      </c>
      <c r="H24" s="75">
        <v>777</v>
      </c>
      <c r="I24" s="83">
        <v>116.55</v>
      </c>
      <c r="J24" s="76">
        <v>893.55</v>
      </c>
    </row>
    <row r="25" spans="1:10" ht="19.5" thickBot="1" thickTop="1">
      <c r="A25" s="227" t="s">
        <v>86</v>
      </c>
      <c r="B25" s="228"/>
      <c r="C25" s="228"/>
      <c r="D25" s="228"/>
      <c r="E25" s="228"/>
      <c r="F25" s="228"/>
      <c r="G25" s="228"/>
      <c r="H25" s="228"/>
      <c r="I25" s="228"/>
      <c r="J25" s="229"/>
    </row>
    <row r="26" spans="1:10" ht="16.5" thickTop="1">
      <c r="A26" s="230" t="s">
        <v>31</v>
      </c>
      <c r="B26" s="218" t="s">
        <v>107</v>
      </c>
      <c r="C26" s="219"/>
      <c r="D26" s="220"/>
      <c r="E26" s="218" t="s">
        <v>100</v>
      </c>
      <c r="F26" s="219"/>
      <c r="G26" s="220"/>
      <c r="H26" s="218" t="s">
        <v>102</v>
      </c>
      <c r="I26" s="219"/>
      <c r="J26" s="220"/>
    </row>
    <row r="27" spans="1:10" ht="31.5" customHeight="1" thickBot="1">
      <c r="A27" s="231"/>
      <c r="B27" s="221" t="s">
        <v>106</v>
      </c>
      <c r="C27" s="222"/>
      <c r="D27" s="223"/>
      <c r="E27" s="221" t="s">
        <v>101</v>
      </c>
      <c r="F27" s="222"/>
      <c r="G27" s="223"/>
      <c r="H27" s="221" t="s">
        <v>103</v>
      </c>
      <c r="I27" s="222"/>
      <c r="J27" s="223"/>
    </row>
    <row r="28" spans="1:10" ht="24" thickBot="1" thickTop="1">
      <c r="A28" s="232"/>
      <c r="B28" s="72" t="s">
        <v>108</v>
      </c>
      <c r="C28" s="72" t="s">
        <v>109</v>
      </c>
      <c r="D28" s="73" t="s">
        <v>110</v>
      </c>
      <c r="E28" s="72" t="s">
        <v>108</v>
      </c>
      <c r="F28" s="72" t="s">
        <v>109</v>
      </c>
      <c r="G28" s="73" t="s">
        <v>110</v>
      </c>
      <c r="H28" s="72" t="s">
        <v>108</v>
      </c>
      <c r="I28" s="72" t="s">
        <v>109</v>
      </c>
      <c r="J28" s="73" t="s">
        <v>110</v>
      </c>
    </row>
    <row r="29" spans="1:10" ht="30" thickBot="1" thickTop="1">
      <c r="A29" s="90" t="s">
        <v>63</v>
      </c>
      <c r="B29" s="93">
        <v>0.08</v>
      </c>
      <c r="C29" s="91">
        <v>3000000</v>
      </c>
      <c r="D29" s="92">
        <f>B29*C29</f>
        <v>240000</v>
      </c>
      <c r="E29" s="104">
        <v>0.0836</v>
      </c>
      <c r="F29" s="91">
        <v>3000000</v>
      </c>
      <c r="G29" s="92">
        <f>E29*F29</f>
        <v>250799.99999999997</v>
      </c>
      <c r="H29" s="104">
        <v>0.0873</v>
      </c>
      <c r="I29" s="91">
        <v>3000000</v>
      </c>
      <c r="J29" s="92">
        <f>H29*I29</f>
        <v>261900</v>
      </c>
    </row>
    <row r="30" spans="1:10" ht="19.5" customHeight="1" thickBot="1">
      <c r="A30" s="80" t="s">
        <v>44</v>
      </c>
      <c r="B30" s="224" t="s">
        <v>116</v>
      </c>
      <c r="C30" s="225"/>
      <c r="D30" s="226"/>
      <c r="E30" s="224" t="s">
        <v>118</v>
      </c>
      <c r="F30" s="225"/>
      <c r="G30" s="226"/>
      <c r="H30" s="224" t="s">
        <v>119</v>
      </c>
      <c r="I30" s="225"/>
      <c r="J30" s="226"/>
    </row>
    <row r="31" spans="1:10" ht="15.75" thickTop="1">
      <c r="A31" s="230" t="s">
        <v>31</v>
      </c>
      <c r="B31" s="233" t="s">
        <v>99</v>
      </c>
      <c r="C31" s="234"/>
      <c r="D31" s="235"/>
      <c r="E31" s="233" t="s">
        <v>100</v>
      </c>
      <c r="F31" s="234"/>
      <c r="G31" s="235"/>
      <c r="H31" s="233" t="s">
        <v>102</v>
      </c>
      <c r="I31" s="234"/>
      <c r="J31" s="235"/>
    </row>
    <row r="32" spans="1:10" ht="30" customHeight="1" thickBot="1">
      <c r="A32" s="231"/>
      <c r="B32" s="236" t="s">
        <v>106</v>
      </c>
      <c r="C32" s="237"/>
      <c r="D32" s="238"/>
      <c r="E32" s="236" t="s">
        <v>101</v>
      </c>
      <c r="F32" s="237"/>
      <c r="G32" s="238"/>
      <c r="H32" s="236" t="s">
        <v>103</v>
      </c>
      <c r="I32" s="237"/>
      <c r="J32" s="238"/>
    </row>
    <row r="33" spans="1:10" ht="69" thickBot="1" thickTop="1">
      <c r="A33" s="232"/>
      <c r="B33" s="72" t="s">
        <v>104</v>
      </c>
      <c r="C33" s="72" t="s">
        <v>33</v>
      </c>
      <c r="D33" s="73" t="s">
        <v>105</v>
      </c>
      <c r="E33" s="72" t="s">
        <v>104</v>
      </c>
      <c r="F33" s="72" t="s">
        <v>33</v>
      </c>
      <c r="G33" s="73" t="s">
        <v>105</v>
      </c>
      <c r="H33" s="72" t="s">
        <v>104</v>
      </c>
      <c r="I33" s="72" t="s">
        <v>33</v>
      </c>
      <c r="J33" s="73" t="s">
        <v>105</v>
      </c>
    </row>
    <row r="34" spans="1:10" ht="19.5" thickBot="1" thickTop="1">
      <c r="A34" s="227" t="s">
        <v>87</v>
      </c>
      <c r="B34" s="228"/>
      <c r="C34" s="228"/>
      <c r="D34" s="228"/>
      <c r="E34" s="228"/>
      <c r="F34" s="228"/>
      <c r="G34" s="228"/>
      <c r="H34" s="228"/>
      <c r="I34" s="228"/>
      <c r="J34" s="229"/>
    </row>
    <row r="35" spans="1:10" ht="16.5" thickTop="1">
      <c r="A35" s="230" t="s">
        <v>31</v>
      </c>
      <c r="B35" s="218" t="s">
        <v>107</v>
      </c>
      <c r="C35" s="219"/>
      <c r="D35" s="220"/>
      <c r="E35" s="218" t="s">
        <v>100</v>
      </c>
      <c r="F35" s="219"/>
      <c r="G35" s="220"/>
      <c r="H35" s="218" t="s">
        <v>102</v>
      </c>
      <c r="I35" s="219"/>
      <c r="J35" s="220"/>
    </row>
    <row r="36" spans="1:10" ht="31.5" customHeight="1" thickBot="1">
      <c r="A36" s="231"/>
      <c r="B36" s="221" t="s">
        <v>106</v>
      </c>
      <c r="C36" s="222"/>
      <c r="D36" s="223"/>
      <c r="E36" s="221" t="s">
        <v>101</v>
      </c>
      <c r="F36" s="222"/>
      <c r="G36" s="223"/>
      <c r="H36" s="221" t="s">
        <v>103</v>
      </c>
      <c r="I36" s="222"/>
      <c r="J36" s="223"/>
    </row>
    <row r="37" spans="1:10" ht="24" thickBot="1" thickTop="1">
      <c r="A37" s="232"/>
      <c r="B37" s="72" t="s">
        <v>108</v>
      </c>
      <c r="C37" s="72" t="s">
        <v>109</v>
      </c>
      <c r="D37" s="73" t="s">
        <v>110</v>
      </c>
      <c r="E37" s="72" t="s">
        <v>108</v>
      </c>
      <c r="F37" s="72" t="s">
        <v>109</v>
      </c>
      <c r="G37" s="73" t="s">
        <v>110</v>
      </c>
      <c r="H37" s="72" t="s">
        <v>108</v>
      </c>
      <c r="I37" s="72" t="s">
        <v>109</v>
      </c>
      <c r="J37" s="73" t="s">
        <v>110</v>
      </c>
    </row>
    <row r="38" spans="1:10" ht="30" thickBot="1" thickTop="1">
      <c r="A38" s="90" t="s">
        <v>63</v>
      </c>
      <c r="B38" s="93">
        <v>0.1</v>
      </c>
      <c r="C38" s="91">
        <v>3000000</v>
      </c>
      <c r="D38" s="92">
        <f>B38*C38</f>
        <v>300000</v>
      </c>
      <c r="E38" s="93">
        <v>0.1</v>
      </c>
      <c r="F38" s="91">
        <v>3000000</v>
      </c>
      <c r="G38" s="92">
        <f>E38*F38</f>
        <v>300000</v>
      </c>
      <c r="H38" s="93">
        <v>0.1</v>
      </c>
      <c r="I38" s="91">
        <v>3000000</v>
      </c>
      <c r="J38" s="92">
        <f>H38*I38</f>
        <v>300000</v>
      </c>
    </row>
    <row r="39" spans="1:10" ht="13.5" thickBot="1">
      <c r="A39" s="80" t="s">
        <v>44</v>
      </c>
      <c r="B39" s="224" t="s">
        <v>120</v>
      </c>
      <c r="C39" s="225"/>
      <c r="D39" s="226"/>
      <c r="E39" s="224" t="s">
        <v>120</v>
      </c>
      <c r="F39" s="225"/>
      <c r="G39" s="226"/>
      <c r="H39" s="224" t="s">
        <v>120</v>
      </c>
      <c r="I39" s="225"/>
      <c r="J39" s="226"/>
    </row>
    <row r="40" spans="1:10" ht="14.25" thickBot="1" thickTop="1">
      <c r="A40" s="77" t="s">
        <v>75</v>
      </c>
      <c r="B40" s="78">
        <v>0</v>
      </c>
      <c r="C40" s="78">
        <v>0</v>
      </c>
      <c r="D40" s="79">
        <v>0</v>
      </c>
      <c r="E40" s="87">
        <v>0</v>
      </c>
      <c r="F40" s="87">
        <v>0</v>
      </c>
      <c r="G40" s="88">
        <v>0</v>
      </c>
      <c r="H40" s="87">
        <v>0</v>
      </c>
      <c r="I40" s="87">
        <v>0</v>
      </c>
      <c r="J40" s="88">
        <v>0</v>
      </c>
    </row>
    <row r="41" spans="1:10" ht="13.5" thickBot="1">
      <c r="A41" s="80" t="s">
        <v>44</v>
      </c>
      <c r="B41" s="81">
        <f>SUM(B34:B40)</f>
        <v>0.1</v>
      </c>
      <c r="C41" s="81">
        <f aca="true" t="shared" si="0" ref="C41:J41">SUM(C34:C40)</f>
        <v>3000000</v>
      </c>
      <c r="D41" s="81">
        <f t="shared" si="0"/>
        <v>300000</v>
      </c>
      <c r="E41" s="81">
        <f t="shared" si="0"/>
        <v>0.1</v>
      </c>
      <c r="F41" s="81">
        <f t="shared" si="0"/>
        <v>3000000</v>
      </c>
      <c r="G41" s="81">
        <f t="shared" si="0"/>
        <v>300000</v>
      </c>
      <c r="H41" s="81">
        <f t="shared" si="0"/>
        <v>0.1</v>
      </c>
      <c r="I41" s="81">
        <f t="shared" si="0"/>
        <v>3000000</v>
      </c>
      <c r="J41" s="81">
        <f t="shared" si="0"/>
        <v>300000</v>
      </c>
    </row>
    <row r="42" ht="13.5" thickTop="1">
      <c r="J42" s="82">
        <f>E41+G41+J41</f>
        <v>600000.1</v>
      </c>
    </row>
    <row r="43" ht="13.5" thickBot="1"/>
    <row r="44" spans="1:10" ht="19.5" customHeight="1" thickBot="1" thickTop="1">
      <c r="A44" s="227" t="s">
        <v>87</v>
      </c>
      <c r="B44" s="228"/>
      <c r="C44" s="228"/>
      <c r="D44" s="228"/>
      <c r="E44" s="228"/>
      <c r="F44" s="228"/>
      <c r="G44" s="228"/>
      <c r="H44" s="228"/>
      <c r="I44" s="228"/>
      <c r="J44" s="229"/>
    </row>
    <row r="45" spans="1:10" ht="15.75" thickTop="1">
      <c r="A45" s="230" t="s">
        <v>31</v>
      </c>
      <c r="B45" s="239">
        <v>0.06</v>
      </c>
      <c r="C45" s="234"/>
      <c r="D45" s="235"/>
      <c r="E45" s="239">
        <v>0.06</v>
      </c>
      <c r="F45" s="234"/>
      <c r="G45" s="235"/>
      <c r="H45" s="239">
        <v>0.06</v>
      </c>
      <c r="I45" s="234"/>
      <c r="J45" s="235"/>
    </row>
    <row r="46" spans="1:10" ht="30" customHeight="1" thickBot="1">
      <c r="A46" s="231"/>
      <c r="B46" s="236" t="s">
        <v>106</v>
      </c>
      <c r="C46" s="237"/>
      <c r="D46" s="238"/>
      <c r="E46" s="236" t="s">
        <v>101</v>
      </c>
      <c r="F46" s="237"/>
      <c r="G46" s="238"/>
      <c r="H46" s="236" t="s">
        <v>103</v>
      </c>
      <c r="I46" s="237"/>
      <c r="J46" s="238"/>
    </row>
    <row r="47" spans="1:10" ht="69" thickBot="1" thickTop="1">
      <c r="A47" s="232"/>
      <c r="B47" s="72" t="s">
        <v>104</v>
      </c>
      <c r="C47" s="72" t="s">
        <v>33</v>
      </c>
      <c r="D47" s="73" t="s">
        <v>105</v>
      </c>
      <c r="E47" s="72" t="s">
        <v>104</v>
      </c>
      <c r="F47" s="72" t="s">
        <v>33</v>
      </c>
      <c r="G47" s="73" t="s">
        <v>105</v>
      </c>
      <c r="H47" s="72" t="s">
        <v>104</v>
      </c>
      <c r="I47" s="72" t="s">
        <v>33</v>
      </c>
      <c r="J47" s="73" t="s">
        <v>105</v>
      </c>
    </row>
    <row r="48" spans="1:10" ht="27" thickBot="1" thickTop="1">
      <c r="A48" s="74" t="s">
        <v>69</v>
      </c>
      <c r="B48" s="85">
        <v>2489</v>
      </c>
      <c r="C48" s="85">
        <v>373.35</v>
      </c>
      <c r="D48" s="86">
        <v>2862.35</v>
      </c>
      <c r="E48" s="85">
        <v>2489</v>
      </c>
      <c r="F48" s="85">
        <v>373.35</v>
      </c>
      <c r="G48" s="86">
        <v>2862.35</v>
      </c>
      <c r="H48" s="85">
        <v>2489</v>
      </c>
      <c r="I48" s="85">
        <v>373.35</v>
      </c>
      <c r="J48" s="86">
        <v>2862.35</v>
      </c>
    </row>
    <row r="49" spans="1:10" ht="26.25" thickBot="1">
      <c r="A49" s="74" t="s">
        <v>70</v>
      </c>
      <c r="B49" s="85">
        <v>853.5</v>
      </c>
      <c r="C49" s="85">
        <v>128.03</v>
      </c>
      <c r="D49" s="86">
        <v>981.53</v>
      </c>
      <c r="E49" s="85">
        <v>853.5</v>
      </c>
      <c r="F49" s="85">
        <v>128.03</v>
      </c>
      <c r="G49" s="86">
        <v>981.53</v>
      </c>
      <c r="H49" s="85">
        <v>853.5</v>
      </c>
      <c r="I49" s="85">
        <v>128.03</v>
      </c>
      <c r="J49" s="86">
        <v>981.53</v>
      </c>
    </row>
    <row r="50" spans="1:10" ht="39" thickBot="1">
      <c r="A50" s="74" t="s">
        <v>71</v>
      </c>
      <c r="B50" s="85">
        <v>812</v>
      </c>
      <c r="C50" s="85">
        <v>121.8</v>
      </c>
      <c r="D50" s="86">
        <v>933.8</v>
      </c>
      <c r="E50" s="85">
        <v>812</v>
      </c>
      <c r="F50" s="85">
        <v>121.8</v>
      </c>
      <c r="G50" s="86">
        <v>933.8</v>
      </c>
      <c r="H50" s="85">
        <v>812</v>
      </c>
      <c r="I50" s="85">
        <v>121.8</v>
      </c>
      <c r="J50" s="86">
        <v>933.8</v>
      </c>
    </row>
    <row r="51" spans="1:10" ht="64.5" thickBot="1">
      <c r="A51" s="74" t="s">
        <v>72</v>
      </c>
      <c r="B51" s="85">
        <v>1148</v>
      </c>
      <c r="C51" s="85">
        <v>172.2</v>
      </c>
      <c r="D51" s="86">
        <v>1320.2</v>
      </c>
      <c r="E51" s="85">
        <v>1148</v>
      </c>
      <c r="F51" s="85">
        <v>172.2</v>
      </c>
      <c r="G51" s="86">
        <v>1320.2</v>
      </c>
      <c r="H51" s="85">
        <v>1148</v>
      </c>
      <c r="I51" s="85">
        <v>172.2</v>
      </c>
      <c r="J51" s="86">
        <v>1320.2</v>
      </c>
    </row>
    <row r="52" spans="1:10" ht="26.25" thickBot="1">
      <c r="A52" s="74" t="s">
        <v>73</v>
      </c>
      <c r="B52" s="85">
        <v>117.5</v>
      </c>
      <c r="C52" s="85">
        <v>17.63</v>
      </c>
      <c r="D52" s="86">
        <v>135.13</v>
      </c>
      <c r="E52" s="85">
        <v>117.5</v>
      </c>
      <c r="F52" s="85">
        <v>17.63</v>
      </c>
      <c r="G52" s="86">
        <v>135.13</v>
      </c>
      <c r="H52" s="85">
        <v>117.5</v>
      </c>
      <c r="I52" s="85">
        <v>17.63</v>
      </c>
      <c r="J52" s="86">
        <v>135.13</v>
      </c>
    </row>
    <row r="53" spans="1:10" ht="39" thickBot="1">
      <c r="A53" s="74" t="s">
        <v>74</v>
      </c>
      <c r="B53" s="85">
        <v>399</v>
      </c>
      <c r="C53" s="85">
        <v>59.85</v>
      </c>
      <c r="D53" s="86">
        <v>458.85</v>
      </c>
      <c r="E53" s="85">
        <v>399</v>
      </c>
      <c r="F53" s="85">
        <v>59.85</v>
      </c>
      <c r="G53" s="86">
        <v>458.85</v>
      </c>
      <c r="H53" s="85">
        <v>399</v>
      </c>
      <c r="I53" s="85">
        <v>59.85</v>
      </c>
      <c r="J53" s="86">
        <v>458.85</v>
      </c>
    </row>
    <row r="54" spans="1:10" ht="13.5" thickBot="1">
      <c r="A54" s="77" t="s">
        <v>75</v>
      </c>
      <c r="B54" s="87">
        <v>0</v>
      </c>
      <c r="C54" s="87">
        <v>0</v>
      </c>
      <c r="D54" s="88">
        <v>0</v>
      </c>
      <c r="E54" s="87">
        <v>0</v>
      </c>
      <c r="F54" s="87">
        <v>0</v>
      </c>
      <c r="G54" s="88">
        <v>0</v>
      </c>
      <c r="H54" s="87">
        <v>0</v>
      </c>
      <c r="I54" s="87">
        <v>0</v>
      </c>
      <c r="J54" s="88">
        <v>0</v>
      </c>
    </row>
    <row r="55" spans="1:10" ht="13.5" thickBot="1">
      <c r="A55" s="80" t="s">
        <v>44</v>
      </c>
      <c r="B55" s="89">
        <f>SUM(B48:B54)</f>
        <v>5819</v>
      </c>
      <c r="C55" s="89">
        <f aca="true" t="shared" si="1" ref="C55:J55">SUM(C48:C54)</f>
        <v>872.8599999999999</v>
      </c>
      <c r="D55" s="89">
        <f t="shared" si="1"/>
        <v>6691.860000000001</v>
      </c>
      <c r="E55" s="89">
        <f t="shared" si="1"/>
        <v>5819</v>
      </c>
      <c r="F55" s="89">
        <f t="shared" si="1"/>
        <v>872.8599999999999</v>
      </c>
      <c r="G55" s="89">
        <f t="shared" si="1"/>
        <v>6691.860000000001</v>
      </c>
      <c r="H55" s="89">
        <f t="shared" si="1"/>
        <v>5819</v>
      </c>
      <c r="I55" s="89">
        <f t="shared" si="1"/>
        <v>872.8599999999999</v>
      </c>
      <c r="J55" s="89">
        <f t="shared" si="1"/>
        <v>6691.860000000001</v>
      </c>
    </row>
    <row r="56" ht="13.5" thickTop="1">
      <c r="J56" s="82">
        <f>E55+G55+J55</f>
        <v>19202.72</v>
      </c>
    </row>
    <row r="59" ht="13.5" thickBot="1"/>
    <row r="60" spans="1:10" ht="19.5" customHeight="1" thickBot="1" thickTop="1">
      <c r="A60" s="227" t="s">
        <v>88</v>
      </c>
      <c r="B60" s="228"/>
      <c r="C60" s="228"/>
      <c r="D60" s="228"/>
      <c r="E60" s="228"/>
      <c r="F60" s="228"/>
      <c r="G60" s="228"/>
      <c r="H60" s="228"/>
      <c r="I60" s="228"/>
      <c r="J60" s="229"/>
    </row>
    <row r="61" spans="1:10" ht="15.75" thickTop="1">
      <c r="A61" s="230" t="s">
        <v>31</v>
      </c>
      <c r="B61" s="233" t="s">
        <v>99</v>
      </c>
      <c r="C61" s="234"/>
      <c r="D61" s="235"/>
      <c r="E61" s="233" t="s">
        <v>100</v>
      </c>
      <c r="F61" s="234"/>
      <c r="G61" s="235"/>
      <c r="H61" s="233" t="s">
        <v>102</v>
      </c>
      <c r="I61" s="234"/>
      <c r="J61" s="235"/>
    </row>
    <row r="62" spans="1:10" ht="30" customHeight="1" thickBot="1">
      <c r="A62" s="231"/>
      <c r="B62" s="236" t="s">
        <v>106</v>
      </c>
      <c r="C62" s="237"/>
      <c r="D62" s="238"/>
      <c r="E62" s="236" t="s">
        <v>101</v>
      </c>
      <c r="F62" s="237"/>
      <c r="G62" s="238"/>
      <c r="H62" s="236" t="s">
        <v>103</v>
      </c>
      <c r="I62" s="237"/>
      <c r="J62" s="238"/>
    </row>
    <row r="63" spans="1:10" ht="69" thickBot="1" thickTop="1">
      <c r="A63" s="232"/>
      <c r="B63" s="72" t="s">
        <v>104</v>
      </c>
      <c r="C63" s="72" t="s">
        <v>33</v>
      </c>
      <c r="D63" s="73" t="s">
        <v>105</v>
      </c>
      <c r="E63" s="72" t="s">
        <v>104</v>
      </c>
      <c r="F63" s="72" t="s">
        <v>33</v>
      </c>
      <c r="G63" s="73" t="s">
        <v>105</v>
      </c>
      <c r="H63" s="72" t="s">
        <v>104</v>
      </c>
      <c r="I63" s="72" t="s">
        <v>33</v>
      </c>
      <c r="J63" s="73" t="s">
        <v>105</v>
      </c>
    </row>
    <row r="64" spans="1:10" ht="27" thickBot="1" thickTop="1">
      <c r="A64" s="74" t="s">
        <v>69</v>
      </c>
      <c r="B64" s="85">
        <v>680</v>
      </c>
      <c r="C64" s="83">
        <v>14.5</v>
      </c>
      <c r="D64" s="84">
        <v>694.5</v>
      </c>
      <c r="E64" s="85">
        <v>680</v>
      </c>
      <c r="F64" s="83">
        <v>14.5</v>
      </c>
      <c r="G64" s="84">
        <v>694.5</v>
      </c>
      <c r="H64" s="85">
        <v>680</v>
      </c>
      <c r="I64" s="83">
        <v>14.5</v>
      </c>
      <c r="J64" s="84">
        <v>694.5</v>
      </c>
    </row>
    <row r="65" spans="1:10" ht="26.25" thickBot="1">
      <c r="A65" s="74" t="s">
        <v>70</v>
      </c>
      <c r="B65" s="85">
        <v>480</v>
      </c>
      <c r="C65" s="83">
        <v>36</v>
      </c>
      <c r="D65" s="84">
        <v>516</v>
      </c>
      <c r="E65" s="85">
        <v>480</v>
      </c>
      <c r="F65" s="83">
        <v>36</v>
      </c>
      <c r="G65" s="84">
        <v>516</v>
      </c>
      <c r="H65" s="85">
        <v>480</v>
      </c>
      <c r="I65" s="83">
        <v>36</v>
      </c>
      <c r="J65" s="84">
        <v>516</v>
      </c>
    </row>
    <row r="66" spans="1:10" ht="39" thickBot="1">
      <c r="A66" s="74" t="s">
        <v>71</v>
      </c>
      <c r="B66" s="85">
        <v>180</v>
      </c>
      <c r="C66" s="85">
        <v>27</v>
      </c>
      <c r="D66" s="86">
        <v>207</v>
      </c>
      <c r="E66" s="85">
        <v>180</v>
      </c>
      <c r="F66" s="85">
        <v>27</v>
      </c>
      <c r="G66" s="86">
        <v>207</v>
      </c>
      <c r="H66" s="85">
        <v>180</v>
      </c>
      <c r="I66" s="85">
        <v>27</v>
      </c>
      <c r="J66" s="86">
        <v>207</v>
      </c>
    </row>
    <row r="67" spans="1:10" ht="64.5" thickBot="1">
      <c r="A67" s="74" t="s">
        <v>72</v>
      </c>
      <c r="B67" s="85">
        <v>90</v>
      </c>
      <c r="C67" s="85">
        <v>13.5</v>
      </c>
      <c r="D67" s="86">
        <v>103.5</v>
      </c>
      <c r="E67" s="85">
        <v>90</v>
      </c>
      <c r="F67" s="85">
        <v>13.5</v>
      </c>
      <c r="G67" s="86">
        <v>103.5</v>
      </c>
      <c r="H67" s="85">
        <v>90</v>
      </c>
      <c r="I67" s="85">
        <v>13.5</v>
      </c>
      <c r="J67" s="86">
        <v>103.5</v>
      </c>
    </row>
    <row r="68" spans="1:10" ht="26.25" thickBot="1">
      <c r="A68" s="74" t="s">
        <v>73</v>
      </c>
      <c r="B68" s="85">
        <v>40</v>
      </c>
      <c r="C68" s="85">
        <v>6</v>
      </c>
      <c r="D68" s="86">
        <v>46</v>
      </c>
      <c r="E68" s="85">
        <v>40</v>
      </c>
      <c r="F68" s="85">
        <v>6</v>
      </c>
      <c r="G68" s="86">
        <v>46</v>
      </c>
      <c r="H68" s="85">
        <v>40</v>
      </c>
      <c r="I68" s="85">
        <v>6</v>
      </c>
      <c r="J68" s="86">
        <v>46</v>
      </c>
    </row>
    <row r="69" spans="1:10" ht="39" thickBot="1">
      <c r="A69" s="74" t="s">
        <v>74</v>
      </c>
      <c r="B69" s="85">
        <v>360</v>
      </c>
      <c r="C69" s="85">
        <v>54</v>
      </c>
      <c r="D69" s="86">
        <v>414</v>
      </c>
      <c r="E69" s="85">
        <v>360</v>
      </c>
      <c r="F69" s="85">
        <v>54</v>
      </c>
      <c r="G69" s="86">
        <v>414</v>
      </c>
      <c r="H69" s="85">
        <v>360</v>
      </c>
      <c r="I69" s="85">
        <v>54</v>
      </c>
      <c r="J69" s="86">
        <v>414</v>
      </c>
    </row>
    <row r="70" spans="1:10" ht="13.5" thickBot="1">
      <c r="A70" s="77" t="s">
        <v>75</v>
      </c>
      <c r="B70" s="87">
        <v>45</v>
      </c>
      <c r="C70" s="87">
        <v>6.75</v>
      </c>
      <c r="D70" s="88">
        <v>51.75</v>
      </c>
      <c r="E70" s="87">
        <v>45</v>
      </c>
      <c r="F70" s="87">
        <v>6.75</v>
      </c>
      <c r="G70" s="88">
        <v>51.75</v>
      </c>
      <c r="H70" s="87">
        <v>45</v>
      </c>
      <c r="I70" s="87">
        <v>6.75</v>
      </c>
      <c r="J70" s="88">
        <v>51.75</v>
      </c>
    </row>
    <row r="71" spans="1:10" ht="13.5" thickBot="1">
      <c r="A71" s="80" t="s">
        <v>44</v>
      </c>
      <c r="B71" s="89">
        <f>SUM(B64:B70)</f>
        <v>1875</v>
      </c>
      <c r="C71" s="89">
        <f aca="true" t="shared" si="2" ref="C71:J71">SUM(C64:C70)</f>
        <v>157.75</v>
      </c>
      <c r="D71" s="89">
        <f t="shared" si="2"/>
        <v>2032.75</v>
      </c>
      <c r="E71" s="89">
        <f t="shared" si="2"/>
        <v>1875</v>
      </c>
      <c r="F71" s="89">
        <f t="shared" si="2"/>
        <v>157.75</v>
      </c>
      <c r="G71" s="89">
        <f t="shared" si="2"/>
        <v>2032.75</v>
      </c>
      <c r="H71" s="89">
        <f t="shared" si="2"/>
        <v>1875</v>
      </c>
      <c r="I71" s="89">
        <f t="shared" si="2"/>
        <v>157.75</v>
      </c>
      <c r="J71" s="89">
        <f t="shared" si="2"/>
        <v>2032.75</v>
      </c>
    </row>
    <row r="72" ht="13.5" thickTop="1">
      <c r="J72" s="82">
        <f>E71+G71+J71</f>
        <v>5940.5</v>
      </c>
    </row>
    <row r="74" ht="13.5" thickBot="1"/>
    <row r="75" spans="1:10" ht="19.5" thickBot="1" thickTop="1">
      <c r="A75" s="227" t="s">
        <v>83</v>
      </c>
      <c r="B75" s="228"/>
      <c r="C75" s="228"/>
      <c r="D75" s="228"/>
      <c r="E75" s="228"/>
      <c r="F75" s="228"/>
      <c r="G75" s="228"/>
      <c r="H75" s="228"/>
      <c r="I75" s="228"/>
      <c r="J75" s="229"/>
    </row>
    <row r="76" spans="1:10" ht="15.75" thickTop="1">
      <c r="A76" s="230" t="s">
        <v>31</v>
      </c>
      <c r="B76" s="233" t="s">
        <v>99</v>
      </c>
      <c r="C76" s="234"/>
      <c r="D76" s="235"/>
      <c r="E76" s="233" t="s">
        <v>100</v>
      </c>
      <c r="F76" s="234"/>
      <c r="G76" s="235"/>
      <c r="H76" s="233" t="s">
        <v>102</v>
      </c>
      <c r="I76" s="234"/>
      <c r="J76" s="235"/>
    </row>
    <row r="77" spans="1:10" ht="30" customHeight="1" thickBot="1">
      <c r="A77" s="231"/>
      <c r="B77" s="236" t="s">
        <v>106</v>
      </c>
      <c r="C77" s="237"/>
      <c r="D77" s="238"/>
      <c r="E77" s="236" t="s">
        <v>101</v>
      </c>
      <c r="F77" s="237"/>
      <c r="G77" s="238"/>
      <c r="H77" s="236" t="s">
        <v>103</v>
      </c>
      <c r="I77" s="237"/>
      <c r="J77" s="238"/>
    </row>
    <row r="78" spans="1:10" ht="69" thickBot="1" thickTop="1">
      <c r="A78" s="232"/>
      <c r="B78" s="72" t="s">
        <v>104</v>
      </c>
      <c r="C78" s="72" t="s">
        <v>33</v>
      </c>
      <c r="D78" s="73" t="s">
        <v>105</v>
      </c>
      <c r="E78" s="72" t="s">
        <v>104</v>
      </c>
      <c r="F78" s="72" t="s">
        <v>33</v>
      </c>
      <c r="G78" s="73" t="s">
        <v>105</v>
      </c>
      <c r="H78" s="72" t="s">
        <v>104</v>
      </c>
      <c r="I78" s="72" t="s">
        <v>33</v>
      </c>
      <c r="J78" s="73" t="s">
        <v>105</v>
      </c>
    </row>
    <row r="79" spans="1:10" ht="27" thickBot="1" thickTop="1">
      <c r="A79" s="74" t="s">
        <v>69</v>
      </c>
      <c r="B79" s="75">
        <v>90</v>
      </c>
      <c r="C79" s="75">
        <v>13.5</v>
      </c>
      <c r="D79" s="76">
        <v>103.5</v>
      </c>
      <c r="E79" s="75">
        <v>93.6</v>
      </c>
      <c r="F79" s="75">
        <v>14.04</v>
      </c>
      <c r="G79" s="76">
        <v>107.64</v>
      </c>
      <c r="H79" s="75">
        <v>97.34</v>
      </c>
      <c r="I79" s="75">
        <v>14.6</v>
      </c>
      <c r="J79" s="76">
        <v>111.94</v>
      </c>
    </row>
    <row r="80" spans="1:10" ht="26.25" thickBot="1">
      <c r="A80" s="74" t="s">
        <v>70</v>
      </c>
      <c r="B80" s="75">
        <v>80</v>
      </c>
      <c r="C80" s="75">
        <v>12</v>
      </c>
      <c r="D80" s="76">
        <v>92</v>
      </c>
      <c r="E80" s="75">
        <v>83.2</v>
      </c>
      <c r="F80" s="75">
        <v>12.48</v>
      </c>
      <c r="G80" s="76">
        <v>95.68</v>
      </c>
      <c r="H80" s="75">
        <v>86.52</v>
      </c>
      <c r="I80" s="75">
        <v>12.98</v>
      </c>
      <c r="J80" s="76">
        <v>99.5</v>
      </c>
    </row>
    <row r="81" spans="1:10" ht="39" thickBot="1">
      <c r="A81" s="74" t="s">
        <v>71</v>
      </c>
      <c r="B81" s="75">
        <v>45</v>
      </c>
      <c r="C81" s="75">
        <v>6.75</v>
      </c>
      <c r="D81" s="76">
        <v>51.75</v>
      </c>
      <c r="E81" s="75">
        <v>46.8</v>
      </c>
      <c r="F81" s="75">
        <v>7.02</v>
      </c>
      <c r="G81" s="76">
        <v>53.82</v>
      </c>
      <c r="H81" s="75">
        <v>48.67</v>
      </c>
      <c r="I81" s="75">
        <v>7.3</v>
      </c>
      <c r="J81" s="76">
        <v>55.97</v>
      </c>
    </row>
    <row r="82" spans="1:10" ht="64.5" thickBot="1">
      <c r="A82" s="74" t="s">
        <v>72</v>
      </c>
      <c r="B82" s="75">
        <v>90</v>
      </c>
      <c r="C82" s="75">
        <v>13.5</v>
      </c>
      <c r="D82" s="76">
        <v>103.5</v>
      </c>
      <c r="E82" s="75">
        <v>93.6</v>
      </c>
      <c r="F82" s="75">
        <v>14.04</v>
      </c>
      <c r="G82" s="76">
        <v>107.64</v>
      </c>
      <c r="H82" s="75">
        <v>97.34</v>
      </c>
      <c r="I82" s="75">
        <v>14.6</v>
      </c>
      <c r="J82" s="76">
        <v>111.94</v>
      </c>
    </row>
    <row r="83" spans="1:10" ht="26.25" thickBot="1">
      <c r="A83" s="74" t="s">
        <v>73</v>
      </c>
      <c r="B83" s="75">
        <v>45</v>
      </c>
      <c r="C83" s="75">
        <v>6.75</v>
      </c>
      <c r="D83" s="76">
        <v>51.75</v>
      </c>
      <c r="E83" s="75">
        <v>46.8</v>
      </c>
      <c r="F83" s="75">
        <v>7.02</v>
      </c>
      <c r="G83" s="76">
        <v>53.82</v>
      </c>
      <c r="H83" s="75">
        <v>48.67</v>
      </c>
      <c r="I83" s="75">
        <v>7.3</v>
      </c>
      <c r="J83" s="76">
        <v>55.97</v>
      </c>
    </row>
    <row r="84" spans="1:10" ht="39" thickBot="1">
      <c r="A84" s="74" t="s">
        <v>74</v>
      </c>
      <c r="B84" s="75">
        <v>100</v>
      </c>
      <c r="C84" s="75">
        <v>15</v>
      </c>
      <c r="D84" s="76">
        <v>115</v>
      </c>
      <c r="E84" s="75">
        <v>104</v>
      </c>
      <c r="F84" s="75">
        <v>15.6</v>
      </c>
      <c r="G84" s="76">
        <v>119.6</v>
      </c>
      <c r="H84" s="75">
        <v>108.16</v>
      </c>
      <c r="I84" s="75">
        <v>16.22</v>
      </c>
      <c r="J84" s="76">
        <v>124.38</v>
      </c>
    </row>
    <row r="85" spans="1:10" ht="13.5" thickBot="1">
      <c r="A85" s="77" t="s">
        <v>75</v>
      </c>
      <c r="B85" s="78">
        <v>45</v>
      </c>
      <c r="C85" s="78">
        <v>6.75</v>
      </c>
      <c r="D85" s="79">
        <v>51.75</v>
      </c>
      <c r="E85" s="78">
        <v>46.8</v>
      </c>
      <c r="F85" s="78">
        <v>7.02</v>
      </c>
      <c r="G85" s="79">
        <v>53.82</v>
      </c>
      <c r="H85" s="78">
        <v>48.67</v>
      </c>
      <c r="I85" s="78">
        <v>7.3</v>
      </c>
      <c r="J85" s="79">
        <v>55.97</v>
      </c>
    </row>
    <row r="86" spans="1:10" ht="13.5" thickBot="1">
      <c r="A86" s="80" t="s">
        <v>44</v>
      </c>
      <c r="B86" s="81">
        <f>SUM(B79:B85)</f>
        <v>495</v>
      </c>
      <c r="C86" s="81">
        <f aca="true" t="shared" si="3" ref="C86:J86">SUM(C79:C85)</f>
        <v>74.25</v>
      </c>
      <c r="D86" s="81">
        <f t="shared" si="3"/>
        <v>569.25</v>
      </c>
      <c r="E86" s="81">
        <f t="shared" si="3"/>
        <v>514.8000000000001</v>
      </c>
      <c r="F86" s="81">
        <f t="shared" si="3"/>
        <v>77.21999999999998</v>
      </c>
      <c r="G86" s="81">
        <f t="shared" si="3"/>
        <v>592.02</v>
      </c>
      <c r="H86" s="81">
        <f t="shared" si="3"/>
        <v>535.37</v>
      </c>
      <c r="I86" s="81">
        <f t="shared" si="3"/>
        <v>80.3</v>
      </c>
      <c r="J86" s="81">
        <f t="shared" si="3"/>
        <v>615.67</v>
      </c>
    </row>
    <row r="87" ht="13.5" thickTop="1">
      <c r="J87" s="82">
        <f>E86+G86+J86</f>
        <v>1722.4900000000002</v>
      </c>
    </row>
  </sheetData>
  <sheetProtection/>
  <mergeCells count="87">
    <mergeCell ref="A1:J1"/>
    <mergeCell ref="A2:A4"/>
    <mergeCell ref="B2:D2"/>
    <mergeCell ref="B3:D3"/>
    <mergeCell ref="E2:G2"/>
    <mergeCell ref="E3:G3"/>
    <mergeCell ref="H2:J2"/>
    <mergeCell ref="H3:J3"/>
    <mergeCell ref="E31:G31"/>
    <mergeCell ref="E32:G32"/>
    <mergeCell ref="H31:J31"/>
    <mergeCell ref="H32:J32"/>
    <mergeCell ref="A16:J16"/>
    <mergeCell ref="B18:D18"/>
    <mergeCell ref="E18:G18"/>
    <mergeCell ref="H18:J18"/>
    <mergeCell ref="H22:J22"/>
    <mergeCell ref="A25:J25"/>
    <mergeCell ref="A44:J44"/>
    <mergeCell ref="A45:A47"/>
    <mergeCell ref="B45:D45"/>
    <mergeCell ref="B46:D46"/>
    <mergeCell ref="E45:G45"/>
    <mergeCell ref="E46:G46"/>
    <mergeCell ref="H45:J45"/>
    <mergeCell ref="H46:J46"/>
    <mergeCell ref="A60:J60"/>
    <mergeCell ref="A61:A63"/>
    <mergeCell ref="B61:D61"/>
    <mergeCell ref="B62:D62"/>
    <mergeCell ref="E61:G61"/>
    <mergeCell ref="E62:G62"/>
    <mergeCell ref="H61:J61"/>
    <mergeCell ref="H62:J62"/>
    <mergeCell ref="A75:J75"/>
    <mergeCell ref="A76:A78"/>
    <mergeCell ref="B76:D76"/>
    <mergeCell ref="B77:D77"/>
    <mergeCell ref="E76:G76"/>
    <mergeCell ref="E77:G77"/>
    <mergeCell ref="H76:J76"/>
    <mergeCell ref="H77:J77"/>
    <mergeCell ref="B6:D6"/>
    <mergeCell ref="E6:G6"/>
    <mergeCell ref="H6:J6"/>
    <mergeCell ref="A9:J9"/>
    <mergeCell ref="A10:A12"/>
    <mergeCell ref="B10:D10"/>
    <mergeCell ref="B11:D11"/>
    <mergeCell ref="E10:G10"/>
    <mergeCell ref="E11:G11"/>
    <mergeCell ref="H10:J10"/>
    <mergeCell ref="H11:J11"/>
    <mergeCell ref="B14:D14"/>
    <mergeCell ref="E14:G14"/>
    <mergeCell ref="H14:J14"/>
    <mergeCell ref="A17:J17"/>
    <mergeCell ref="A18:A20"/>
    <mergeCell ref="B19:D19"/>
    <mergeCell ref="E19:G19"/>
    <mergeCell ref="H19:J19"/>
    <mergeCell ref="A26:A28"/>
    <mergeCell ref="B26:D26"/>
    <mergeCell ref="B27:D27"/>
    <mergeCell ref="E26:G26"/>
    <mergeCell ref="E27:G27"/>
    <mergeCell ref="H26:J26"/>
    <mergeCell ref="A35:A37"/>
    <mergeCell ref="B35:D35"/>
    <mergeCell ref="B36:D36"/>
    <mergeCell ref="E35:G35"/>
    <mergeCell ref="E36:G36"/>
    <mergeCell ref="B22:D22"/>
    <mergeCell ref="E22:G22"/>
    <mergeCell ref="A31:A33"/>
    <mergeCell ref="B31:D31"/>
    <mergeCell ref="B32:D32"/>
    <mergeCell ref="H35:J35"/>
    <mergeCell ref="H36:J36"/>
    <mergeCell ref="B39:D39"/>
    <mergeCell ref="E39:G39"/>
    <mergeCell ref="H39:J39"/>
    <mergeCell ref="H27:J27"/>
    <mergeCell ref="B30:D30"/>
    <mergeCell ref="E30:G30"/>
    <mergeCell ref="H30:J30"/>
    <mergeCell ref="A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8.8515625" style="120" bestFit="1" customWidth="1"/>
    <col min="2" max="2" width="11.7109375" style="120" customWidth="1"/>
    <col min="3" max="3" width="11.7109375" style="121" bestFit="1" customWidth="1"/>
    <col min="4" max="4" width="10.140625" style="121" bestFit="1" customWidth="1"/>
    <col min="5" max="5" width="13.140625" style="120" customWidth="1"/>
    <col min="6" max="6" width="11.7109375" style="121" bestFit="1" customWidth="1"/>
    <col min="7" max="7" width="10.140625" style="121" bestFit="1" customWidth="1"/>
    <col min="8" max="8" width="11.8515625" style="120" customWidth="1"/>
    <col min="9" max="9" width="11.7109375" style="121" bestFit="1" customWidth="1"/>
    <col min="10" max="10" width="10.140625" style="121" bestFit="1" customWidth="1"/>
    <col min="11" max="11" width="10.140625" style="120" bestFit="1" customWidth="1"/>
  </cols>
  <sheetData>
    <row r="1" spans="1:11" ht="12.75">
      <c r="A1" s="243" t="s">
        <v>132</v>
      </c>
      <c r="B1" s="244"/>
      <c r="C1" s="244"/>
      <c r="D1" s="244"/>
      <c r="E1" s="244"/>
      <c r="F1" s="244"/>
      <c r="G1" s="244"/>
      <c r="H1" s="244"/>
      <c r="I1" s="244"/>
      <c r="J1" s="244"/>
      <c r="K1" s="245"/>
    </row>
    <row r="2" spans="1:11" ht="16.5" customHeight="1">
      <c r="A2" s="247" t="s">
        <v>31</v>
      </c>
      <c r="B2" s="253" t="s">
        <v>107</v>
      </c>
      <c r="C2" s="253"/>
      <c r="D2" s="253"/>
      <c r="E2" s="253" t="s">
        <v>100</v>
      </c>
      <c r="F2" s="253"/>
      <c r="G2" s="253"/>
      <c r="H2" s="253" t="s">
        <v>102</v>
      </c>
      <c r="I2" s="253"/>
      <c r="J2" s="253"/>
      <c r="K2" s="250" t="s">
        <v>133</v>
      </c>
    </row>
    <row r="3" spans="1:11" ht="12.75">
      <c r="A3" s="248"/>
      <c r="B3" s="253" t="s">
        <v>106</v>
      </c>
      <c r="C3" s="253"/>
      <c r="D3" s="253"/>
      <c r="E3" s="253" t="s">
        <v>101</v>
      </c>
      <c r="F3" s="253"/>
      <c r="G3" s="253"/>
      <c r="H3" s="253" t="s">
        <v>103</v>
      </c>
      <c r="I3" s="253"/>
      <c r="J3" s="253"/>
      <c r="K3" s="251"/>
    </row>
    <row r="4" spans="1:11" ht="25.5">
      <c r="A4" s="249"/>
      <c r="B4" s="113" t="s">
        <v>108</v>
      </c>
      <c r="C4" s="114" t="s">
        <v>109</v>
      </c>
      <c r="D4" s="114" t="s">
        <v>110</v>
      </c>
      <c r="E4" s="113" t="s">
        <v>108</v>
      </c>
      <c r="F4" s="114" t="s">
        <v>109</v>
      </c>
      <c r="G4" s="114" t="s">
        <v>110</v>
      </c>
      <c r="H4" s="113" t="s">
        <v>108</v>
      </c>
      <c r="I4" s="114" t="s">
        <v>109</v>
      </c>
      <c r="J4" s="114" t="s">
        <v>110</v>
      </c>
      <c r="K4" s="252"/>
    </row>
    <row r="5" spans="1:11" ht="12.75">
      <c r="A5" s="240" t="s">
        <v>98</v>
      </c>
      <c r="B5" s="241"/>
      <c r="C5" s="241"/>
      <c r="D5" s="241"/>
      <c r="E5" s="241"/>
      <c r="F5" s="241"/>
      <c r="G5" s="241"/>
      <c r="H5" s="241"/>
      <c r="I5" s="241"/>
      <c r="J5" s="241"/>
      <c r="K5" s="242"/>
    </row>
    <row r="6" spans="1:11" ht="12.75">
      <c r="A6" s="115" t="s">
        <v>63</v>
      </c>
      <c r="B6" s="116">
        <v>0.06</v>
      </c>
      <c r="C6" s="117">
        <v>3000000</v>
      </c>
      <c r="D6" s="117">
        <f>C6*B6</f>
        <v>180000</v>
      </c>
      <c r="E6" s="116">
        <v>0.06</v>
      </c>
      <c r="F6" s="117">
        <v>3000000</v>
      </c>
      <c r="G6" s="117">
        <f>F6*E6</f>
        <v>180000</v>
      </c>
      <c r="H6" s="116">
        <v>0.06</v>
      </c>
      <c r="I6" s="117">
        <v>3000000</v>
      </c>
      <c r="J6" s="117">
        <f>H6*I6</f>
        <v>180000</v>
      </c>
      <c r="K6" s="122">
        <f>+D6+G6+J6</f>
        <v>540000</v>
      </c>
    </row>
    <row r="7" spans="1:11" ht="19.5" customHeight="1">
      <c r="A7" s="246" t="s">
        <v>83</v>
      </c>
      <c r="B7" s="246"/>
      <c r="C7" s="246"/>
      <c r="D7" s="246"/>
      <c r="E7" s="246"/>
      <c r="F7" s="246"/>
      <c r="G7" s="246"/>
      <c r="H7" s="246"/>
      <c r="I7" s="246"/>
      <c r="J7" s="246"/>
      <c r="K7" s="122" t="s">
        <v>5</v>
      </c>
    </row>
    <row r="8" spans="1:11" ht="12.75">
      <c r="A8" s="115" t="s">
        <v>63</v>
      </c>
      <c r="B8" s="116">
        <v>0.04</v>
      </c>
      <c r="C8" s="117">
        <v>3000000</v>
      </c>
      <c r="D8" s="117">
        <f>C8*B8</f>
        <v>120000</v>
      </c>
      <c r="E8" s="116">
        <v>0.059</v>
      </c>
      <c r="F8" s="117">
        <v>3000000</v>
      </c>
      <c r="G8" s="117">
        <f>E8*F8</f>
        <v>177000</v>
      </c>
      <c r="H8" s="118">
        <v>0.0529</v>
      </c>
      <c r="I8" s="117">
        <v>3000000</v>
      </c>
      <c r="J8" s="117">
        <f>H8*I8</f>
        <v>158700</v>
      </c>
      <c r="K8" s="122">
        <f aca="true" t="shared" si="0" ref="K8:K16">+D8+G8+J8</f>
        <v>455700</v>
      </c>
    </row>
    <row r="9" spans="1:11" ht="19.5" customHeight="1">
      <c r="A9" s="246" t="s">
        <v>84</v>
      </c>
      <c r="B9" s="246"/>
      <c r="C9" s="246"/>
      <c r="D9" s="246"/>
      <c r="E9" s="246"/>
      <c r="F9" s="246"/>
      <c r="G9" s="246"/>
      <c r="H9" s="246"/>
      <c r="I9" s="246"/>
      <c r="J9" s="246"/>
      <c r="K9" s="122" t="s">
        <v>5</v>
      </c>
    </row>
    <row r="10" spans="1:11" ht="12.75">
      <c r="A10" s="115" t="s">
        <v>63</v>
      </c>
      <c r="B10" s="116">
        <v>0.07</v>
      </c>
      <c r="C10" s="117">
        <v>3000000</v>
      </c>
      <c r="D10" s="117">
        <f>B10*C10</f>
        <v>210000.00000000003</v>
      </c>
      <c r="E10" s="116">
        <v>0.08</v>
      </c>
      <c r="F10" s="117">
        <v>3000000</v>
      </c>
      <c r="G10" s="117">
        <f>E10*F10</f>
        <v>240000</v>
      </c>
      <c r="H10" s="119">
        <v>0.085</v>
      </c>
      <c r="I10" s="117">
        <v>3000000</v>
      </c>
      <c r="J10" s="117">
        <f>H10*I10</f>
        <v>255000.00000000003</v>
      </c>
      <c r="K10" s="122">
        <f t="shared" si="0"/>
        <v>705000</v>
      </c>
    </row>
    <row r="11" spans="1:11" ht="19.5" customHeight="1">
      <c r="A11" s="246" t="s">
        <v>86</v>
      </c>
      <c r="B11" s="246"/>
      <c r="C11" s="246"/>
      <c r="D11" s="246"/>
      <c r="E11" s="246"/>
      <c r="F11" s="246"/>
      <c r="G11" s="246"/>
      <c r="H11" s="246"/>
      <c r="I11" s="246"/>
      <c r="J11" s="246"/>
      <c r="K11" s="122" t="s">
        <v>5</v>
      </c>
    </row>
    <row r="12" spans="1:11" ht="12.75">
      <c r="A12" s="115" t="s">
        <v>63</v>
      </c>
      <c r="B12" s="116">
        <v>0.08</v>
      </c>
      <c r="C12" s="117">
        <v>3000000</v>
      </c>
      <c r="D12" s="117">
        <f>B12*C12</f>
        <v>240000</v>
      </c>
      <c r="E12" s="118">
        <v>0.0836</v>
      </c>
      <c r="F12" s="117">
        <v>3000000</v>
      </c>
      <c r="G12" s="117">
        <f>E12*F12</f>
        <v>250799.99999999997</v>
      </c>
      <c r="H12" s="118">
        <v>0.0873</v>
      </c>
      <c r="I12" s="117">
        <v>3000000</v>
      </c>
      <c r="J12" s="117">
        <f>H12*I12</f>
        <v>261900</v>
      </c>
      <c r="K12" s="122">
        <f t="shared" si="0"/>
        <v>752700</v>
      </c>
    </row>
    <row r="13" spans="1:11" ht="19.5" customHeight="1">
      <c r="A13" s="246" t="s">
        <v>87</v>
      </c>
      <c r="B13" s="246"/>
      <c r="C13" s="246"/>
      <c r="D13" s="246"/>
      <c r="E13" s="246"/>
      <c r="F13" s="246"/>
      <c r="G13" s="246"/>
      <c r="H13" s="246"/>
      <c r="I13" s="246"/>
      <c r="J13" s="246"/>
      <c r="K13" s="122" t="s">
        <v>5</v>
      </c>
    </row>
    <row r="14" spans="1:11" ht="12.75">
      <c r="A14" s="115" t="s">
        <v>63</v>
      </c>
      <c r="B14" s="116">
        <v>0.1</v>
      </c>
      <c r="C14" s="117">
        <v>3000000</v>
      </c>
      <c r="D14" s="117">
        <f>B14*C14</f>
        <v>300000</v>
      </c>
      <c r="E14" s="116">
        <v>0.1</v>
      </c>
      <c r="F14" s="117">
        <v>3000000</v>
      </c>
      <c r="G14" s="117">
        <f>E14*F14</f>
        <v>300000</v>
      </c>
      <c r="H14" s="116">
        <v>0.1</v>
      </c>
      <c r="I14" s="117">
        <v>3000000</v>
      </c>
      <c r="J14" s="117">
        <f>H14*I14</f>
        <v>300000</v>
      </c>
      <c r="K14" s="122">
        <f t="shared" si="0"/>
        <v>900000</v>
      </c>
    </row>
    <row r="15" spans="1:11" ht="19.5" customHeight="1">
      <c r="A15" s="246" t="s">
        <v>88</v>
      </c>
      <c r="B15" s="246"/>
      <c r="C15" s="246"/>
      <c r="D15" s="246"/>
      <c r="E15" s="246"/>
      <c r="F15" s="246"/>
      <c r="G15" s="246"/>
      <c r="H15" s="246"/>
      <c r="I15" s="246"/>
      <c r="J15" s="246"/>
      <c r="K15" s="122" t="s">
        <v>5</v>
      </c>
    </row>
    <row r="16" spans="1:11" ht="12.75">
      <c r="A16" s="115" t="s">
        <v>63</v>
      </c>
      <c r="B16" s="116">
        <v>0.06</v>
      </c>
      <c r="C16" s="117">
        <v>3000000</v>
      </c>
      <c r="D16" s="117">
        <f>B16*C16</f>
        <v>180000</v>
      </c>
      <c r="E16" s="116">
        <v>0.06</v>
      </c>
      <c r="F16" s="117">
        <v>3000000</v>
      </c>
      <c r="G16" s="117">
        <f>E16*F16</f>
        <v>180000</v>
      </c>
      <c r="H16" s="116">
        <v>0.06</v>
      </c>
      <c r="I16" s="117">
        <v>3000000</v>
      </c>
      <c r="J16" s="117">
        <f>H16*I16</f>
        <v>180000</v>
      </c>
      <c r="K16" s="122">
        <f t="shared" si="0"/>
        <v>540000</v>
      </c>
    </row>
  </sheetData>
  <sheetProtection/>
  <mergeCells count="15">
    <mergeCell ref="E2:G2"/>
    <mergeCell ref="H2:J2"/>
    <mergeCell ref="B3:D3"/>
    <mergeCell ref="E3:G3"/>
    <mergeCell ref="H3:J3"/>
    <mergeCell ref="A5:K5"/>
    <mergeCell ref="A1:K1"/>
    <mergeCell ref="A7:J7"/>
    <mergeCell ref="A15:J15"/>
    <mergeCell ref="A2:A4"/>
    <mergeCell ref="K2:K4"/>
    <mergeCell ref="A9:J9"/>
    <mergeCell ref="A11:J11"/>
    <mergeCell ref="A13:J13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4.421875" style="112" bestFit="1" customWidth="1"/>
    <col min="2" max="7" width="12.7109375" style="110" customWidth="1"/>
  </cols>
  <sheetData>
    <row r="1" spans="1:7" ht="12.75">
      <c r="A1" s="254" t="s">
        <v>138</v>
      </c>
      <c r="B1" s="254"/>
      <c r="C1" s="254"/>
      <c r="D1" s="254"/>
      <c r="E1" s="254"/>
      <c r="F1" s="254"/>
      <c r="G1" s="254"/>
    </row>
    <row r="2" spans="1:7" ht="12.75">
      <c r="A2" s="255" t="s">
        <v>139</v>
      </c>
      <c r="B2" s="255"/>
      <c r="C2" s="255"/>
      <c r="D2" s="255"/>
      <c r="E2" s="255"/>
      <c r="F2" s="255"/>
      <c r="G2" s="255"/>
    </row>
    <row r="3" spans="1:7" ht="76.5">
      <c r="A3" s="123" t="s">
        <v>134</v>
      </c>
      <c r="B3" s="125" t="s">
        <v>126</v>
      </c>
      <c r="C3" s="125" t="s">
        <v>127</v>
      </c>
      <c r="D3" s="126" t="s">
        <v>128</v>
      </c>
      <c r="E3" s="126" t="s">
        <v>130</v>
      </c>
      <c r="F3" s="126" t="s">
        <v>8</v>
      </c>
      <c r="G3" s="126" t="s">
        <v>135</v>
      </c>
    </row>
    <row r="4" spans="1:7" ht="12.75">
      <c r="A4" s="124" t="s">
        <v>69</v>
      </c>
      <c r="B4" s="127">
        <v>200</v>
      </c>
      <c r="C4" s="130">
        <v>500.25</v>
      </c>
      <c r="D4" s="127">
        <v>828</v>
      </c>
      <c r="E4" s="130">
        <v>879.99</v>
      </c>
      <c r="F4" s="127">
        <v>2862.35</v>
      </c>
      <c r="G4" s="130">
        <v>714.5</v>
      </c>
    </row>
    <row r="5" spans="1:7" ht="12.75">
      <c r="A5" s="124" t="s">
        <v>70</v>
      </c>
      <c r="B5" s="127">
        <v>65</v>
      </c>
      <c r="C5" s="130">
        <v>529</v>
      </c>
      <c r="D5" s="127">
        <v>816.5</v>
      </c>
      <c r="E5" s="130">
        <v>295</v>
      </c>
      <c r="F5" s="130">
        <v>981.53</v>
      </c>
      <c r="G5" s="127">
        <v>516</v>
      </c>
    </row>
    <row r="6" spans="1:7" ht="12.75">
      <c r="A6" s="124" t="s">
        <v>71</v>
      </c>
      <c r="B6" s="127">
        <v>65</v>
      </c>
      <c r="C6" s="130">
        <v>448.5</v>
      </c>
      <c r="D6" s="127">
        <v>575</v>
      </c>
      <c r="E6" s="130">
        <v>149.99</v>
      </c>
      <c r="F6" s="127">
        <v>933.8</v>
      </c>
      <c r="G6" s="127">
        <v>207</v>
      </c>
    </row>
    <row r="7" spans="1:7" ht="12.75">
      <c r="A7" s="124" t="s">
        <v>72</v>
      </c>
      <c r="B7" s="127">
        <v>50</v>
      </c>
      <c r="C7" s="130">
        <v>276</v>
      </c>
      <c r="D7" s="127">
        <v>149.5</v>
      </c>
      <c r="E7" s="130">
        <v>99.99</v>
      </c>
      <c r="F7" s="127">
        <v>1320.2</v>
      </c>
      <c r="G7" s="127">
        <v>103.5</v>
      </c>
    </row>
    <row r="8" spans="1:7" ht="12.75">
      <c r="A8" s="124" t="s">
        <v>73</v>
      </c>
      <c r="B8" s="127">
        <v>65</v>
      </c>
      <c r="C8" s="130">
        <v>448.5</v>
      </c>
      <c r="D8" s="127">
        <v>851</v>
      </c>
      <c r="E8" s="130">
        <v>149.99</v>
      </c>
      <c r="F8" s="130">
        <v>135.13</v>
      </c>
      <c r="G8" s="127">
        <v>46</v>
      </c>
    </row>
    <row r="9" spans="1:7" ht="12.75">
      <c r="A9" s="124" t="s">
        <v>74</v>
      </c>
      <c r="B9" s="127">
        <v>90</v>
      </c>
      <c r="C9" s="127">
        <v>115</v>
      </c>
      <c r="D9" s="127">
        <v>57.5</v>
      </c>
      <c r="E9" s="127">
        <v>0</v>
      </c>
      <c r="F9" s="127">
        <v>458.85</v>
      </c>
      <c r="G9" s="127">
        <v>414</v>
      </c>
    </row>
    <row r="10" spans="1:7" ht="12.75">
      <c r="A10" s="124" t="s">
        <v>75</v>
      </c>
      <c r="B10" s="127">
        <v>15</v>
      </c>
      <c r="C10" s="127">
        <v>51.75</v>
      </c>
      <c r="D10" s="127">
        <v>57.5</v>
      </c>
      <c r="E10" s="127">
        <v>0</v>
      </c>
      <c r="F10" s="127">
        <v>0</v>
      </c>
      <c r="G10" s="127">
        <v>51.75</v>
      </c>
    </row>
    <row r="11" spans="1:7" ht="12.75">
      <c r="A11" s="123" t="s">
        <v>44</v>
      </c>
      <c r="B11" s="129">
        <f aca="true" t="shared" si="0" ref="B11:G11">SUM(B4:B10)</f>
        <v>550</v>
      </c>
      <c r="C11" s="129">
        <f t="shared" si="0"/>
        <v>2369</v>
      </c>
      <c r="D11" s="128">
        <f t="shared" si="0"/>
        <v>3335</v>
      </c>
      <c r="E11" s="129">
        <f t="shared" si="0"/>
        <v>1574.96</v>
      </c>
      <c r="F11" s="129">
        <f t="shared" si="0"/>
        <v>6691.860000000001</v>
      </c>
      <c r="G11" s="129">
        <f t="shared" si="0"/>
        <v>2052.75</v>
      </c>
    </row>
    <row r="12" spans="1:7" ht="12.75">
      <c r="A12" s="141" t="s">
        <v>136</v>
      </c>
      <c r="B12" s="141"/>
      <c r="C12" s="141"/>
      <c r="D12" s="141"/>
      <c r="E12" s="141"/>
      <c r="F12" s="141"/>
      <c r="G12" s="141"/>
    </row>
    <row r="13" spans="1:7" ht="12.75">
      <c r="A13" s="124" t="s">
        <v>69</v>
      </c>
      <c r="B13" s="127">
        <v>200</v>
      </c>
      <c r="C13" s="130">
        <v>520.26</v>
      </c>
      <c r="D13" s="127">
        <v>857.9</v>
      </c>
      <c r="E13" s="130">
        <v>919.57</v>
      </c>
      <c r="F13" s="127">
        <v>2862.35</v>
      </c>
      <c r="G13" s="130">
        <v>714.5</v>
      </c>
    </row>
    <row r="14" spans="1:7" ht="12.75">
      <c r="A14" s="124" t="s">
        <v>70</v>
      </c>
      <c r="B14" s="127">
        <v>65</v>
      </c>
      <c r="C14" s="130">
        <v>550.16</v>
      </c>
      <c r="D14" s="127">
        <v>857.33</v>
      </c>
      <c r="E14" s="130">
        <v>313.49</v>
      </c>
      <c r="F14" s="130">
        <v>981.53</v>
      </c>
      <c r="G14" s="127">
        <v>516</v>
      </c>
    </row>
    <row r="15" spans="1:7" ht="12.75">
      <c r="A15" s="124" t="s">
        <v>71</v>
      </c>
      <c r="B15" s="127">
        <v>65</v>
      </c>
      <c r="C15" s="130">
        <v>466.44</v>
      </c>
      <c r="D15" s="130">
        <v>603.76</v>
      </c>
      <c r="E15" s="130">
        <v>156.73</v>
      </c>
      <c r="F15" s="127">
        <v>933.8</v>
      </c>
      <c r="G15" s="127">
        <v>207</v>
      </c>
    </row>
    <row r="16" spans="1:7" ht="12.75">
      <c r="A16" s="124" t="s">
        <v>72</v>
      </c>
      <c r="B16" s="127">
        <v>50</v>
      </c>
      <c r="C16" s="130">
        <v>287.04</v>
      </c>
      <c r="D16" s="130">
        <v>156.99</v>
      </c>
      <c r="E16" s="127">
        <v>104.49</v>
      </c>
      <c r="F16" s="127">
        <v>1320.2</v>
      </c>
      <c r="G16" s="127">
        <v>103.5</v>
      </c>
    </row>
    <row r="17" spans="1:7" ht="12.75">
      <c r="A17" s="124" t="s">
        <v>73</v>
      </c>
      <c r="B17" s="127">
        <v>65</v>
      </c>
      <c r="C17" s="130">
        <v>466.44</v>
      </c>
      <c r="D17" s="130">
        <v>893.56</v>
      </c>
      <c r="E17" s="130">
        <v>156.73</v>
      </c>
      <c r="F17" s="130">
        <v>135.13</v>
      </c>
      <c r="G17" s="127">
        <v>46</v>
      </c>
    </row>
    <row r="18" spans="1:7" ht="12.75">
      <c r="A18" s="124" t="s">
        <v>74</v>
      </c>
      <c r="B18" s="127">
        <v>90</v>
      </c>
      <c r="C18" s="127">
        <v>119.6</v>
      </c>
      <c r="D18" s="127">
        <v>60.38</v>
      </c>
      <c r="E18" s="127">
        <v>0</v>
      </c>
      <c r="F18" s="127">
        <v>458.85</v>
      </c>
      <c r="G18" s="127">
        <v>414</v>
      </c>
    </row>
    <row r="19" spans="1:11" ht="12.75">
      <c r="A19" s="124" t="s">
        <v>75</v>
      </c>
      <c r="B19" s="127">
        <v>15</v>
      </c>
      <c r="C19" s="127">
        <v>53.82</v>
      </c>
      <c r="D19" s="127">
        <v>60.38</v>
      </c>
      <c r="E19" s="127">
        <v>0</v>
      </c>
      <c r="F19" s="127">
        <v>0</v>
      </c>
      <c r="G19" s="127">
        <v>51.75</v>
      </c>
      <c r="K19" t="s">
        <v>141</v>
      </c>
    </row>
    <row r="20" spans="1:7" ht="12.75">
      <c r="A20" s="123" t="s">
        <v>44</v>
      </c>
      <c r="B20" s="129">
        <f aca="true" t="shared" si="1" ref="B20:G20">SUM(B13:B19)</f>
        <v>550</v>
      </c>
      <c r="C20" s="129">
        <f t="shared" si="1"/>
        <v>2463.76</v>
      </c>
      <c r="D20" s="129">
        <f t="shared" si="1"/>
        <v>3490.2999999999997</v>
      </c>
      <c r="E20" s="129">
        <f t="shared" si="1"/>
        <v>1651.01</v>
      </c>
      <c r="F20" s="129">
        <f t="shared" si="1"/>
        <v>6691.860000000001</v>
      </c>
      <c r="G20" s="129">
        <f t="shared" si="1"/>
        <v>2052.75</v>
      </c>
    </row>
    <row r="21" spans="1:7" ht="12.75">
      <c r="A21" s="141" t="s">
        <v>137</v>
      </c>
      <c r="B21" s="141"/>
      <c r="C21" s="141"/>
      <c r="D21" s="141"/>
      <c r="E21" s="141"/>
      <c r="F21" s="141"/>
      <c r="G21" s="141"/>
    </row>
    <row r="22" spans="1:7" ht="12.75">
      <c r="A22" s="124" t="s">
        <v>69</v>
      </c>
      <c r="B22" s="127">
        <v>200</v>
      </c>
      <c r="C22" s="130">
        <v>541.05</v>
      </c>
      <c r="D22" s="127">
        <v>857.9</v>
      </c>
      <c r="E22" s="130">
        <v>960.93</v>
      </c>
      <c r="F22" s="127">
        <v>2862.35</v>
      </c>
      <c r="G22" s="130">
        <v>714.5</v>
      </c>
    </row>
    <row r="23" spans="1:7" ht="12.75">
      <c r="A23" s="124" t="s">
        <v>70</v>
      </c>
      <c r="B23" s="127">
        <v>65</v>
      </c>
      <c r="C23" s="130">
        <v>572.14</v>
      </c>
      <c r="D23" s="127">
        <v>857.33</v>
      </c>
      <c r="E23" s="127">
        <v>322.11</v>
      </c>
      <c r="F23" s="130">
        <v>981.53</v>
      </c>
      <c r="G23" s="127">
        <v>516</v>
      </c>
    </row>
    <row r="24" spans="1:7" ht="12.75">
      <c r="A24" s="124" t="s">
        <v>71</v>
      </c>
      <c r="B24" s="127">
        <v>65</v>
      </c>
      <c r="C24" s="130">
        <v>485.09</v>
      </c>
      <c r="D24" s="130">
        <v>603.76</v>
      </c>
      <c r="E24" s="130">
        <v>163.77</v>
      </c>
      <c r="F24" s="130">
        <v>933.8</v>
      </c>
      <c r="G24" s="127">
        <v>207</v>
      </c>
    </row>
    <row r="25" spans="1:7" ht="12.75">
      <c r="A25" s="124" t="s">
        <v>72</v>
      </c>
      <c r="B25" s="127">
        <v>50</v>
      </c>
      <c r="C25" s="130">
        <v>298.51</v>
      </c>
      <c r="D25" s="130">
        <v>156.99</v>
      </c>
      <c r="E25" s="130">
        <v>109.18</v>
      </c>
      <c r="F25" s="127">
        <v>1320.2</v>
      </c>
      <c r="G25" s="127">
        <v>103.5</v>
      </c>
    </row>
    <row r="26" spans="1:7" ht="12.75">
      <c r="A26" s="124" t="s">
        <v>73</v>
      </c>
      <c r="B26" s="127">
        <v>65</v>
      </c>
      <c r="C26" s="130">
        <v>485.08</v>
      </c>
      <c r="D26" s="130">
        <v>893.56</v>
      </c>
      <c r="E26" s="127">
        <v>163.77</v>
      </c>
      <c r="F26" s="130">
        <v>135.13</v>
      </c>
      <c r="G26" s="127">
        <v>46</v>
      </c>
    </row>
    <row r="27" spans="1:7" ht="12.75">
      <c r="A27" s="124" t="s">
        <v>74</v>
      </c>
      <c r="B27" s="127">
        <v>90</v>
      </c>
      <c r="C27" s="127">
        <v>124.38</v>
      </c>
      <c r="D27" s="127">
        <v>60.38</v>
      </c>
      <c r="E27" s="127">
        <v>0</v>
      </c>
      <c r="F27" s="127">
        <v>458.85</v>
      </c>
      <c r="G27" s="127">
        <v>414</v>
      </c>
    </row>
    <row r="28" spans="1:7" ht="12.75">
      <c r="A28" s="124" t="s">
        <v>75</v>
      </c>
      <c r="B28" s="127">
        <v>15</v>
      </c>
      <c r="C28" s="127">
        <v>55.97</v>
      </c>
      <c r="D28" s="127">
        <v>60.38</v>
      </c>
      <c r="E28" s="127">
        <v>0</v>
      </c>
      <c r="F28" s="127">
        <v>0</v>
      </c>
      <c r="G28" s="127">
        <v>51.75</v>
      </c>
    </row>
    <row r="29" spans="1:7" ht="12.75">
      <c r="A29" s="123" t="s">
        <v>44</v>
      </c>
      <c r="B29" s="129">
        <f aca="true" t="shared" si="2" ref="B29:G29">SUM(B22:B28)</f>
        <v>550</v>
      </c>
      <c r="C29" s="129">
        <f t="shared" si="2"/>
        <v>2562.22</v>
      </c>
      <c r="D29" s="129">
        <f t="shared" si="2"/>
        <v>3490.2999999999997</v>
      </c>
      <c r="E29" s="129">
        <f t="shared" si="2"/>
        <v>1719.76</v>
      </c>
      <c r="F29" s="129">
        <f t="shared" si="2"/>
        <v>6691.860000000001</v>
      </c>
      <c r="G29" s="129">
        <f t="shared" si="2"/>
        <v>2052.75</v>
      </c>
    </row>
    <row r="30" spans="1:7" ht="12.75">
      <c r="A30" s="111"/>
      <c r="B30" s="131">
        <f aca="true" t="shared" si="3" ref="B30:G30">+B11+B20+B29</f>
        <v>1650</v>
      </c>
      <c r="C30" s="131">
        <f t="shared" si="3"/>
        <v>7394.98</v>
      </c>
      <c r="D30" s="131">
        <f t="shared" si="3"/>
        <v>10315.599999999999</v>
      </c>
      <c r="E30" s="131">
        <f t="shared" si="3"/>
        <v>4945.7300000000005</v>
      </c>
      <c r="F30" s="131">
        <f t="shared" si="3"/>
        <v>20075.58</v>
      </c>
      <c r="G30" s="131">
        <f t="shared" si="3"/>
        <v>6158.25</v>
      </c>
    </row>
    <row r="36" ht="12.75">
      <c r="E36" s="110" t="s">
        <v>140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elmine</dc:creator>
  <cp:keywords/>
  <dc:description/>
  <cp:lastModifiedBy>Shameemah Pietersen</cp:lastModifiedBy>
  <cp:lastPrinted>2021-01-20T13:18:56Z</cp:lastPrinted>
  <dcterms:created xsi:type="dcterms:W3CDTF">2007-05-15T06:37:34Z</dcterms:created>
  <dcterms:modified xsi:type="dcterms:W3CDTF">2021-02-18T10:00:04Z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