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adept" sheetId="2" r:id="rId2"/>
    <sheet name="eoh" sheetId="3" r:id="rId3"/>
    <sheet name="innovo" sheetId="4" r:id="rId4"/>
    <sheet name="liquid" sheetId="5" r:id="rId5"/>
    <sheet name="vodacom" sheetId="6" r:id="rId6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<sst xmlns="http://schemas.openxmlformats.org/spreadsheetml/2006/main" count="1065" uniqueCount="108">
  <si>
    <t>DATE</t>
  </si>
  <si>
    <t>TIME</t>
  </si>
  <si>
    <t>NR</t>
  </si>
  <si>
    <t>NAME</t>
  </si>
  <si>
    <t>AMOUNT</t>
  </si>
  <si>
    <t>ADDRESS</t>
  </si>
  <si>
    <t>11H00</t>
  </si>
  <si>
    <t>TENDER NUMBER</t>
  </si>
  <si>
    <t>E-mail</t>
  </si>
  <si>
    <t>TENDER DESCRIPTION</t>
  </si>
  <si>
    <t>B-BBEE status level</t>
  </si>
  <si>
    <t xml:space="preserve"> </t>
  </si>
  <si>
    <t>T 2020/037</t>
  </si>
  <si>
    <t>12/06/2020</t>
  </si>
  <si>
    <t>Vodacom (Pty) Ltd</t>
  </si>
  <si>
    <t>082 Century City Boulevard</t>
  </si>
  <si>
    <t>MILNERTON</t>
  </si>
  <si>
    <t>fundisa.james@vodacom.co.za</t>
  </si>
  <si>
    <t>1</t>
  </si>
  <si>
    <t>2</t>
  </si>
  <si>
    <t>5</t>
  </si>
  <si>
    <t>Innovo Networks</t>
  </si>
  <si>
    <t>P O Box 3361</t>
  </si>
  <si>
    <t>CAPE TOWN</t>
  </si>
  <si>
    <t>damian@innovonet.co.za</t>
  </si>
  <si>
    <t xml:space="preserve">EOH Mtombi (Pty) Ltd T/a EOH Network Solutions </t>
  </si>
  <si>
    <t>P O Box 59</t>
  </si>
  <si>
    <t>BRUMA</t>
  </si>
  <si>
    <t>kim.sacree@eoh-ns.co.za</t>
  </si>
  <si>
    <t>Adept Internet (Pty) Ltd</t>
  </si>
  <si>
    <t>P O Box 267</t>
  </si>
  <si>
    <t>STELLENBOSCH</t>
  </si>
  <si>
    <t>gideon@adept.team</t>
  </si>
  <si>
    <t>Liquid Telecommunications SA (Pty) Ltd</t>
  </si>
  <si>
    <t>163 Uys Krige Drive</t>
  </si>
  <si>
    <t>PLATTEKLOOF</t>
  </si>
  <si>
    <t>donovan.daniels@liquidtelecom.co.za</t>
  </si>
  <si>
    <t>Branch Name</t>
  </si>
  <si>
    <t>Latitude</t>
  </si>
  <si>
    <t>Longitude</t>
  </si>
  <si>
    <t>Link Speed</t>
  </si>
  <si>
    <t>Link Type</t>
  </si>
  <si>
    <t>SLA</t>
  </si>
  <si>
    <t>15% VAT</t>
  </si>
  <si>
    <t>Stellenbosch HQ</t>
  </si>
  <si>
    <t>33°56'06.38"S</t>
  </si>
  <si>
    <t>18°51'30.37"E</t>
  </si>
  <si>
    <t>100 Mbps</t>
  </si>
  <si>
    <t>Fibre</t>
  </si>
  <si>
    <t>High</t>
  </si>
  <si>
    <t>Stellenbosch Health, Disaster &amp; Fire Control</t>
  </si>
  <si>
    <t>33°55'38.97"S</t>
  </si>
  <si>
    <t>18°51'26.40"E</t>
  </si>
  <si>
    <t>20 Mbps</t>
  </si>
  <si>
    <t>Stellenbosch Roads Depot &amp; Fire Station</t>
  </si>
  <si>
    <t>18°51'21.70"E</t>
  </si>
  <si>
    <t>Worcester HQ</t>
  </si>
  <si>
    <t>33°38'55.34"S</t>
  </si>
  <si>
    <t>19°26'17.66"E</t>
  </si>
  <si>
    <t>50 Mbps</t>
  </si>
  <si>
    <t>Worcester Roads Depot</t>
  </si>
  <si>
    <t>33°38'07.31"S</t>
  </si>
  <si>
    <t>19°27'57.77"E</t>
  </si>
  <si>
    <t>Medium</t>
  </si>
  <si>
    <t>Worcester Fire Station, Eerste Begin, Brandwacht</t>
  </si>
  <si>
    <t>33°35'21.53"S</t>
  </si>
  <si>
    <t>19°26'48.68"E</t>
  </si>
  <si>
    <t>10 Mbps</t>
  </si>
  <si>
    <t>Low</t>
  </si>
  <si>
    <t>Worcester Emergency Medical DR</t>
  </si>
  <si>
    <t>33°38'38.64"S</t>
  </si>
  <si>
    <t>19°27'23.67"E</t>
  </si>
  <si>
    <t>Paarl HQ</t>
  </si>
  <si>
    <t>33°44'29.22"S</t>
  </si>
  <si>
    <t>18°57'43.53"E</t>
  </si>
  <si>
    <t>Paarl Roads Depot</t>
  </si>
  <si>
    <t>33°42'31.43"S</t>
  </si>
  <si>
    <t>18°58'11.98"E</t>
  </si>
  <si>
    <t>Paarl Fire Station, Nieuwedrift</t>
  </si>
  <si>
    <t>33°41'15.77"S</t>
  </si>
  <si>
    <t>18°57'46.32"E</t>
  </si>
  <si>
    <t>Radio</t>
  </si>
  <si>
    <t>Robertson HQ</t>
  </si>
  <si>
    <t>33°48'08.59"S</t>
  </si>
  <si>
    <t>19°52'55.67"E</t>
  </si>
  <si>
    <t>Robertson Roads Depot</t>
  </si>
  <si>
    <t>33°48'39.74"S</t>
  </si>
  <si>
    <t>19°53'01.97"E</t>
  </si>
  <si>
    <t>Robertson Fire Station</t>
  </si>
  <si>
    <t>33°48'37.82"S</t>
  </si>
  <si>
    <t>19°53'00.59"E</t>
  </si>
  <si>
    <t>Ceres HQ</t>
  </si>
  <si>
    <t>33°22'06.56"S</t>
  </si>
  <si>
    <t>19°18'33.88"E</t>
  </si>
  <si>
    <t>Ceres Depot</t>
  </si>
  <si>
    <t>33°21'38.28"S</t>
  </si>
  <si>
    <t>19°19'36.19"E</t>
  </si>
  <si>
    <t xml:space="preserve">TOTAL ONCE-OFF SET-UP COST (INCL. VAT) </t>
  </si>
  <si>
    <t>Cost per Month per branch</t>
  </si>
  <si>
    <t>TOTAL COST PER ANNUM PER MONTH (INCL. VAT)</t>
  </si>
  <si>
    <t xml:space="preserve">Cost per Annum per branch </t>
  </si>
  <si>
    <t>Total Cost per Annum per branch</t>
  </si>
  <si>
    <t xml:space="preserve">Once off Setup Cost </t>
  </si>
  <si>
    <t>Once off Setup Cost</t>
  </si>
  <si>
    <t>Reporting</t>
  </si>
  <si>
    <t>Firewall</t>
  </si>
  <si>
    <t>Centralised internet breakout</t>
  </si>
  <si>
    <t>Centralised Internet Breakout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</si>
</sst>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dd\,\ 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11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39" fillId="0" borderId="0" xfId="53" applyBorder="1" applyAlignment="1">
      <alignment vertical="center"/>
    </xf>
    <xf numFmtId="0" fontId="47" fillId="0" borderId="1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8" fillId="0" borderId="13" xfId="53" applyFont="1" applyBorder="1" applyAlignment="1">
      <alignment vertical="center"/>
    </xf>
    <xf numFmtId="0" fontId="48" fillId="0" borderId="17" xfId="53" applyFont="1" applyBorder="1" applyAlignment="1">
      <alignment vertical="center"/>
    </xf>
    <xf numFmtId="49" fontId="47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9" fillId="0" borderId="13" xfId="53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right" vertical="center"/>
    </xf>
    <xf numFmtId="4" fontId="49" fillId="0" borderId="11" xfId="0" applyNumberFormat="1" applyFont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47625</xdr:rowOff>
    </xdr:from>
    <xdr:to>
      <xdr:col>7</xdr:col>
      <xdr:colOff>1990725</xdr:colOff>
      <xdr:row>2</xdr:row>
      <xdr:rowOff>314325</xdr:rowOff>
    </xdr:to>
    <xdr:pic>
      <xdr:nvPicPr>
        <xdr:cNvPr id="1" name="Picture 1" descr="Cape Winelands (Custo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7625"/>
          <a:ext cx="6172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disa.james@vodacom.co.za" TargetMode="External" /><Relationship Id="rId2" Type="http://schemas.openxmlformats.org/officeDocument/2006/relationships/hyperlink" Target="mailto:damian@innovonet.co.za" TargetMode="External" /><Relationship Id="rId3" Type="http://schemas.openxmlformats.org/officeDocument/2006/relationships/hyperlink" Target="mailto:kim.sacree@eoh-ns.co.za" TargetMode="External" /><Relationship Id="rId4" Type="http://schemas.openxmlformats.org/officeDocument/2006/relationships/hyperlink" Target="mailto:gideon@adept.team" TargetMode="External" /><Relationship Id="rId5" Type="http://schemas.openxmlformats.org/officeDocument/2006/relationships/hyperlink" Target="mailto:donovan.daniels@liquidtelecom.co.za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B16">
      <selection activeCell="E26" sqref="E26"/>
    </sheetView>
  </sheetViews>
  <sheetFormatPr defaultColWidth="9.140625" defaultRowHeight="12.75"/>
  <cols>
    <col min="1" max="1" width="6.7109375" style="0" customWidth="1"/>
    <col min="2" max="2" width="46.421875" style="0" customWidth="1"/>
    <col min="3" max="3" width="40.421875" style="0" customWidth="1"/>
    <col min="4" max="4" width="24.7109375" style="0" customWidth="1"/>
    <col min="5" max="5" width="13.140625" style="0" bestFit="1" customWidth="1"/>
    <col min="6" max="7" width="15.7109375" style="0" customWidth="1"/>
    <col min="8" max="8" width="32.57421875" style="0" customWidth="1"/>
  </cols>
  <sheetData>
    <row r="1" spans="1:8" s="1" customFormat="1" ht="27.75" customHeight="1">
      <c r="A1" s="57" t="s">
        <v>7</v>
      </c>
      <c r="B1" s="58"/>
      <c r="C1" s="3" t="s">
        <v>12</v>
      </c>
      <c r="D1" s="62"/>
      <c r="E1" s="63"/>
      <c r="F1" s="63"/>
      <c r="G1" s="63"/>
      <c r="H1" s="64"/>
    </row>
    <row r="2" spans="1:8" s="1" customFormat="1" ht="27.75" customHeight="1">
      <c r="A2" s="59" t="s">
        <v>0</v>
      </c>
      <c r="B2" s="60"/>
      <c r="C2" s="4" t="s">
        <v>13</v>
      </c>
      <c r="D2" s="65"/>
      <c r="E2" s="66"/>
      <c r="F2" s="66"/>
      <c r="G2" s="66"/>
      <c r="H2" s="67"/>
    </row>
    <row r="3" spans="1:8" s="1" customFormat="1" ht="27.75" customHeight="1">
      <c r="A3" s="59" t="s">
        <v>1</v>
      </c>
      <c r="B3" s="60"/>
      <c r="C3" s="5" t="s">
        <v>6</v>
      </c>
      <c r="D3" s="68"/>
      <c r="E3" s="69"/>
      <c r="F3" s="69"/>
      <c r="G3" s="69"/>
      <c r="H3" s="70"/>
    </row>
    <row r="4" spans="1:8" s="1" customFormat="1" ht="27.75" customHeight="1">
      <c r="A4" s="71" t="s">
        <v>9</v>
      </c>
      <c r="B4" s="72"/>
      <c r="C4" s="73"/>
      <c r="D4" s="74"/>
      <c r="E4" s="74"/>
      <c r="F4" s="74"/>
      <c r="G4" s="74"/>
      <c r="H4" s="75"/>
    </row>
    <row r="5" spans="1:8" s="2" customFormat="1" ht="22.5" customHeight="1">
      <c r="A5" s="6" t="s">
        <v>2</v>
      </c>
      <c r="B5" s="7" t="s">
        <v>3</v>
      </c>
      <c r="C5" s="61" t="s">
        <v>5</v>
      </c>
      <c r="D5" s="61"/>
      <c r="E5" s="61"/>
      <c r="F5" s="7" t="s">
        <v>4</v>
      </c>
      <c r="G5" s="26" t="s">
        <v>10</v>
      </c>
      <c r="H5" s="11" t="s">
        <v>8</v>
      </c>
    </row>
    <row r="6" spans="1:8" ht="22.5" customHeight="1">
      <c r="A6" s="8">
        <v>1</v>
      </c>
      <c r="B6" s="33" t="s">
        <v>29</v>
      </c>
      <c r="C6" s="9" t="s">
        <v>30</v>
      </c>
      <c r="D6" s="9" t="s">
        <v>31</v>
      </c>
      <c r="E6" s="14">
        <v>7599</v>
      </c>
      <c r="F6" s="10"/>
      <c r="G6" s="30" t="s">
        <v>20</v>
      </c>
      <c r="H6" s="32" t="s">
        <v>32</v>
      </c>
    </row>
    <row r="7" spans="1:8" ht="22.5" customHeight="1">
      <c r="A7" s="8">
        <v>2</v>
      </c>
      <c r="B7" s="9" t="s">
        <v>25</v>
      </c>
      <c r="C7" s="9" t="s">
        <v>26</v>
      </c>
      <c r="D7" s="9" t="s">
        <v>27</v>
      </c>
      <c r="E7" s="14">
        <v>2026</v>
      </c>
      <c r="F7" s="10"/>
      <c r="G7" s="30" t="s">
        <v>18</v>
      </c>
      <c r="H7" s="32" t="s">
        <v>28</v>
      </c>
    </row>
    <row r="8" spans="1:8" ht="22.5" customHeight="1">
      <c r="A8" s="8">
        <v>3</v>
      </c>
      <c r="B8" s="15" t="s">
        <v>21</v>
      </c>
      <c r="C8" s="15" t="s">
        <v>22</v>
      </c>
      <c r="D8" s="15" t="s">
        <v>23</v>
      </c>
      <c r="E8" s="16">
        <v>8000</v>
      </c>
      <c r="F8" s="17"/>
      <c r="G8" s="29" t="s">
        <v>18</v>
      </c>
      <c r="H8" s="32" t="s">
        <v>24</v>
      </c>
    </row>
    <row r="9" spans="1:8" ht="22.5" customHeight="1">
      <c r="A9" s="8">
        <v>4</v>
      </c>
      <c r="B9" s="9" t="s">
        <v>33</v>
      </c>
      <c r="C9" s="9" t="s">
        <v>34</v>
      </c>
      <c r="D9" s="9" t="s">
        <v>35</v>
      </c>
      <c r="E9" s="14">
        <v>2000</v>
      </c>
      <c r="F9" s="10"/>
      <c r="G9" s="30" t="s">
        <v>19</v>
      </c>
      <c r="H9" s="32" t="s">
        <v>36</v>
      </c>
    </row>
    <row r="10" spans="1:8" ht="22.5" customHeight="1">
      <c r="A10" s="8">
        <v>5</v>
      </c>
      <c r="B10" s="15" t="s">
        <v>14</v>
      </c>
      <c r="C10" s="15" t="s">
        <v>15</v>
      </c>
      <c r="D10" s="15" t="s">
        <v>16</v>
      </c>
      <c r="E10" s="24">
        <v>7441</v>
      </c>
      <c r="F10" s="17"/>
      <c r="G10" s="29" t="s">
        <v>18</v>
      </c>
      <c r="H10" s="32" t="s">
        <v>17</v>
      </c>
    </row>
    <row r="11" spans="1:8" ht="22.5" customHeight="1">
      <c r="A11" s="8">
        <v>6</v>
      </c>
      <c r="B11" s="9"/>
      <c r="C11" s="9"/>
      <c r="D11" s="9"/>
      <c r="E11" s="14"/>
      <c r="F11" s="10"/>
      <c r="G11" s="30"/>
      <c r="H11" s="27"/>
    </row>
    <row r="12" spans="1:8" ht="22.5" customHeight="1">
      <c r="A12" s="8">
        <v>7</v>
      </c>
      <c r="B12" s="9"/>
      <c r="C12" s="9"/>
      <c r="D12" s="9"/>
      <c r="E12" s="14"/>
      <c r="F12" s="10"/>
      <c r="G12" s="30"/>
      <c r="H12" s="27"/>
    </row>
    <row r="13" spans="1:8" ht="22.5" customHeight="1">
      <c r="A13" s="8">
        <v>8</v>
      </c>
      <c r="B13" s="9"/>
      <c r="C13" s="9"/>
      <c r="D13" s="9"/>
      <c r="E13" s="14"/>
      <c r="F13" s="10"/>
      <c r="G13" s="30"/>
      <c r="H13" s="27"/>
    </row>
    <row r="14" spans="1:8" ht="22.5" customHeight="1">
      <c r="A14" s="8">
        <v>9</v>
      </c>
      <c r="B14" s="9"/>
      <c r="C14" s="9"/>
      <c r="D14" s="9"/>
      <c r="E14" s="14"/>
      <c r="F14" s="10"/>
      <c r="G14" s="30"/>
      <c r="H14" s="27"/>
    </row>
    <row r="15" spans="1:8" ht="22.5" customHeight="1" thickBot="1">
      <c r="A15" s="25">
        <v>10</v>
      </c>
      <c r="B15" s="12"/>
      <c r="C15" s="12"/>
      <c r="D15" s="12"/>
      <c r="E15" s="18"/>
      <c r="F15" s="13"/>
      <c r="G15" s="31"/>
      <c r="H15" s="28"/>
    </row>
    <row r="16" spans="1:7" ht="22.5" customHeight="1">
      <c r="A16" s="20" t="s">
        <v>11</v>
      </c>
      <c r="B16" s="20"/>
      <c r="C16" s="20"/>
      <c r="D16" s="21"/>
      <c r="E16" s="22"/>
      <c r="F16" s="23"/>
      <c r="G16" s="23"/>
    </row>
    <row r="17" spans="1:7" ht="22.5" customHeight="1">
      <c r="A17" s="20"/>
      <c r="B17" s="20"/>
      <c r="C17" s="20"/>
      <c r="D17" s="21"/>
      <c r="E17" s="22"/>
      <c r="F17" s="23"/>
      <c r="G17" s="23"/>
    </row>
    <row r="18" spans="1:7" ht="22.5" customHeight="1">
      <c r="A18" s="20"/>
      <c r="B18" s="20"/>
      <c r="C18" s="20"/>
      <c r="D18" s="21"/>
      <c r="E18" s="22"/>
      <c r="F18" s="23"/>
      <c r="G18" s="23"/>
    </row>
    <row r="19" spans="1:7" ht="22.5" customHeight="1">
      <c r="A19" s="20"/>
      <c r="B19" s="9" t="s">
        <v>29</v>
      </c>
      <c r="C19" s="10">
        <f>+adept!I18</f>
        <v>25875</v>
      </c>
      <c r="D19" s="82">
        <f>+adept!J37</f>
        <v>1714236</v>
      </c>
      <c r="E19" s="10">
        <f>SUM(C19:D19)</f>
        <v>1740111</v>
      </c>
      <c r="F19" s="23"/>
      <c r="G19" s="23"/>
    </row>
    <row r="20" spans="1:7" ht="22.5" customHeight="1">
      <c r="A20" s="20"/>
      <c r="B20" s="9" t="s">
        <v>25</v>
      </c>
      <c r="C20" s="10">
        <f>+eoh!I21</f>
        <v>108100</v>
      </c>
      <c r="D20" s="82">
        <f>+eoh!J43</f>
        <v>1124700</v>
      </c>
      <c r="E20" s="10">
        <f>SUM(C20:D20)</f>
        <v>1232800</v>
      </c>
      <c r="F20" s="23"/>
      <c r="G20" s="23"/>
    </row>
    <row r="21" spans="1:7" ht="22.5" customHeight="1">
      <c r="A21" s="20"/>
      <c r="B21" s="15" t="s">
        <v>21</v>
      </c>
      <c r="C21" s="10">
        <f>+innovo!I18</f>
        <v>138000</v>
      </c>
      <c r="D21" s="82">
        <f>+innovo!J37</f>
        <v>1259332.8</v>
      </c>
      <c r="E21" s="10">
        <f>SUM(C21:D21)</f>
        <v>1397332.8</v>
      </c>
      <c r="F21" s="23"/>
      <c r="G21" s="23"/>
    </row>
    <row r="22" spans="1:7" ht="22.5" customHeight="1">
      <c r="A22" s="20"/>
      <c r="B22" s="9" t="s">
        <v>33</v>
      </c>
      <c r="C22" s="10">
        <f>+liquid!I18</f>
        <v>149373.5</v>
      </c>
      <c r="D22" s="82">
        <f>+liquid!J37</f>
        <v>2203950.528</v>
      </c>
      <c r="E22" s="10">
        <f>SUM(C22:D22)</f>
        <v>2353324.028</v>
      </c>
      <c r="F22" s="23"/>
      <c r="G22" s="23"/>
    </row>
    <row r="23" spans="1:7" ht="22.5" customHeight="1">
      <c r="A23" s="20"/>
      <c r="B23" s="15" t="s">
        <v>14</v>
      </c>
      <c r="C23" s="10">
        <f>+vodacom!I18</f>
        <v>254035</v>
      </c>
      <c r="D23" s="82">
        <f>+vodacom!J37</f>
        <v>3099666.3</v>
      </c>
      <c r="E23" s="10">
        <f>SUM(C23:D23)</f>
        <v>3353701.3</v>
      </c>
      <c r="F23" s="23"/>
      <c r="G23" s="23"/>
    </row>
    <row r="24" spans="1:7" ht="22.5" customHeight="1">
      <c r="A24" s="20"/>
      <c r="B24" s="20"/>
      <c r="C24" s="20"/>
      <c r="D24" s="21"/>
      <c r="E24" s="22"/>
      <c r="F24" s="23"/>
      <c r="G24" s="23"/>
    </row>
    <row r="25" spans="1:8" ht="14.25">
      <c r="A25" s="19"/>
      <c r="B25" s="20"/>
      <c r="C25" s="20"/>
      <c r="D25" s="20"/>
      <c r="E25" s="21"/>
      <c r="F25" s="22"/>
      <c r="G25" s="22"/>
      <c r="H25" s="23"/>
    </row>
    <row r="26" spans="1:8" ht="14.25">
      <c r="A26" s="19"/>
      <c r="B26" s="20"/>
      <c r="C26" s="20"/>
      <c r="D26" s="20">
        <v>1232800</v>
      </c>
      <c r="E26" s="21"/>
      <c r="F26" s="22"/>
      <c r="G26" s="22"/>
      <c r="H26" s="23"/>
    </row>
    <row r="27" spans="1:8" ht="14.25">
      <c r="A27" s="19"/>
      <c r="B27" s="20"/>
      <c r="C27" s="20"/>
      <c r="D27" s="20"/>
      <c r="E27" s="21"/>
      <c r="F27" s="22"/>
      <c r="G27" s="22"/>
      <c r="H27" s="23"/>
    </row>
    <row r="28" spans="1:8" ht="14.25">
      <c r="A28" s="19"/>
      <c r="B28" s="20"/>
      <c r="C28" s="20"/>
      <c r="D28" s="20"/>
      <c r="E28" s="21"/>
      <c r="F28" s="22"/>
      <c r="G28" s="22"/>
      <c r="H28" s="23"/>
    </row>
    <row r="29" spans="1:8" ht="14.25">
      <c r="A29" s="19"/>
      <c r="B29" s="20"/>
      <c r="C29" s="20"/>
      <c r="D29" s="20"/>
      <c r="E29" s="21"/>
      <c r="F29" s="22"/>
      <c r="G29" s="22"/>
      <c r="H29" s="23"/>
    </row>
    <row r="30" spans="1:8" ht="14.25">
      <c r="A30" s="19"/>
      <c r="B30" s="20"/>
      <c r="C30" s="20"/>
      <c r="D30" s="20"/>
      <c r="E30" s="21"/>
      <c r="F30" s="22"/>
      <c r="G30" s="22"/>
      <c r="H30" s="23"/>
    </row>
    <row r="31" spans="1:8" ht="14.25">
      <c r="A31" s="19"/>
      <c r="B31" s="20"/>
      <c r="C31" s="20"/>
      <c r="D31" s="20"/>
      <c r="E31" s="21"/>
      <c r="F31" s="22"/>
      <c r="G31" s="22"/>
      <c r="H31" s="23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</sheetData>
  <sheetProtection/>
  <mergeCells count="7">
    <mergeCell ref="A1:B1"/>
    <mergeCell ref="A2:B2"/>
    <mergeCell ref="A3:B3"/>
    <mergeCell ref="C5:E5"/>
    <mergeCell ref="D1:H3"/>
    <mergeCell ref="A4:B4"/>
    <mergeCell ref="C4:H4"/>
  </mergeCells>
  <hyperlinks>
    <hyperlink ref="H10" r:id="rId1" display="fundisa.james@vodacom.co.za"/>
    <hyperlink ref="H8" r:id="rId2" display="damian@innovonet.co.za"/>
    <hyperlink ref="H7" r:id="rId3" display="kim.sacree@eoh-ns.co.za"/>
    <hyperlink ref="H6" r:id="rId4" display="gideon@adept.team"/>
    <hyperlink ref="H9" r:id="rId5" display="donovan.daniels@liquidtelecom.co.za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73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A21" sqref="A21:J37"/>
    </sheetView>
  </sheetViews>
  <sheetFormatPr defaultColWidth="9.140625" defaultRowHeight="12.75"/>
  <cols>
    <col min="1" max="1" width="43.57421875" style="0" bestFit="1" customWidth="1"/>
    <col min="2" max="2" width="15.8515625" style="0" customWidth="1"/>
    <col min="3" max="3" width="15.28125" style="0" customWidth="1"/>
    <col min="4" max="4" width="11.28125" style="0" bestFit="1" customWidth="1"/>
    <col min="5" max="5" width="9.8515625" style="0" bestFit="1" customWidth="1"/>
    <col min="6" max="6" width="9.28125" style="0" customWidth="1"/>
    <col min="7" max="7" width="13.00390625" style="0" customWidth="1"/>
    <col min="8" max="8" width="11.7109375" style="0" customWidth="1"/>
    <col min="9" max="9" width="13.421875" style="0" customWidth="1"/>
    <col min="10" max="10" width="13.140625" style="0" customWidth="1"/>
  </cols>
  <sheetData>
    <row r="1" spans="1:9" ht="15">
      <c r="A1" s="80" t="s">
        <v>29</v>
      </c>
      <c r="B1" s="80"/>
      <c r="C1" s="80"/>
      <c r="D1" s="80"/>
      <c r="E1" s="80"/>
      <c r="F1" s="80"/>
      <c r="G1" s="80"/>
      <c r="H1" s="80"/>
      <c r="I1" s="80"/>
    </row>
    <row r="2" spans="1:9" ht="25.5">
      <c r="A2" s="34" t="s">
        <v>37</v>
      </c>
      <c r="B2" s="35" t="s">
        <v>38</v>
      </c>
      <c r="C2" s="35" t="s">
        <v>39</v>
      </c>
      <c r="D2" s="35" t="s">
        <v>40</v>
      </c>
      <c r="E2" s="35" t="s">
        <v>41</v>
      </c>
      <c r="F2" s="35" t="s">
        <v>42</v>
      </c>
      <c r="G2" s="34" t="s">
        <v>102</v>
      </c>
      <c r="H2" s="34" t="s">
        <v>43</v>
      </c>
      <c r="I2" s="34" t="s">
        <v>103</v>
      </c>
    </row>
    <row r="3" spans="1:9" ht="12.75">
      <c r="A3" s="36" t="s">
        <v>44</v>
      </c>
      <c r="B3" s="37" t="s">
        <v>45</v>
      </c>
      <c r="C3" s="37" t="s">
        <v>46</v>
      </c>
      <c r="D3" s="38" t="s">
        <v>47</v>
      </c>
      <c r="E3" s="38" t="s">
        <v>48</v>
      </c>
      <c r="F3" s="38" t="s">
        <v>49</v>
      </c>
      <c r="G3" s="39">
        <v>1500</v>
      </c>
      <c r="H3" s="40">
        <f>+G3*15%</f>
        <v>225</v>
      </c>
      <c r="I3" s="40">
        <f>SUM(G3:H3)</f>
        <v>1725</v>
      </c>
    </row>
    <row r="4" spans="1:9" ht="12.75">
      <c r="A4" s="36" t="s">
        <v>50</v>
      </c>
      <c r="B4" s="37" t="s">
        <v>51</v>
      </c>
      <c r="C4" s="37" t="s">
        <v>52</v>
      </c>
      <c r="D4" s="38" t="s">
        <v>53</v>
      </c>
      <c r="E4" s="38" t="s">
        <v>48</v>
      </c>
      <c r="F4" s="38" t="s">
        <v>49</v>
      </c>
      <c r="G4" s="39">
        <v>1500</v>
      </c>
      <c r="H4" s="40">
        <f aca="true" t="shared" si="0" ref="H4:H17">+G4*15%</f>
        <v>225</v>
      </c>
      <c r="I4" s="40">
        <f aca="true" t="shared" si="1" ref="I4:I17">SUM(G4:H4)</f>
        <v>1725</v>
      </c>
    </row>
    <row r="5" spans="1:9" ht="12.75">
      <c r="A5" s="36" t="s">
        <v>54</v>
      </c>
      <c r="B5" s="38" t="s">
        <v>51</v>
      </c>
      <c r="C5" s="38" t="s">
        <v>55</v>
      </c>
      <c r="D5" s="38" t="s">
        <v>53</v>
      </c>
      <c r="E5" s="38" t="s">
        <v>48</v>
      </c>
      <c r="F5" s="38" t="s">
        <v>49</v>
      </c>
      <c r="G5" s="39">
        <v>1500</v>
      </c>
      <c r="H5" s="40">
        <f t="shared" si="0"/>
        <v>225</v>
      </c>
      <c r="I5" s="40">
        <f t="shared" si="1"/>
        <v>1725</v>
      </c>
    </row>
    <row r="6" spans="1:9" ht="12.75">
      <c r="A6" s="36" t="s">
        <v>56</v>
      </c>
      <c r="B6" s="38" t="s">
        <v>57</v>
      </c>
      <c r="C6" s="38" t="s">
        <v>58</v>
      </c>
      <c r="D6" s="38" t="s">
        <v>59</v>
      </c>
      <c r="E6" s="38" t="s">
        <v>48</v>
      </c>
      <c r="F6" s="38" t="s">
        <v>49</v>
      </c>
      <c r="G6" s="39">
        <v>1500</v>
      </c>
      <c r="H6" s="40">
        <f t="shared" si="0"/>
        <v>225</v>
      </c>
      <c r="I6" s="40">
        <f t="shared" si="1"/>
        <v>1725</v>
      </c>
    </row>
    <row r="7" spans="1:9" ht="12.75">
      <c r="A7" s="36" t="s">
        <v>60</v>
      </c>
      <c r="B7" s="38" t="s">
        <v>61</v>
      </c>
      <c r="C7" s="38" t="s">
        <v>62</v>
      </c>
      <c r="D7" s="38" t="s">
        <v>53</v>
      </c>
      <c r="E7" s="38" t="s">
        <v>48</v>
      </c>
      <c r="F7" s="38" t="s">
        <v>63</v>
      </c>
      <c r="G7" s="39">
        <v>1500</v>
      </c>
      <c r="H7" s="40">
        <f t="shared" si="0"/>
        <v>225</v>
      </c>
      <c r="I7" s="40">
        <f t="shared" si="1"/>
        <v>1725</v>
      </c>
    </row>
    <row r="8" spans="1:9" ht="12.75">
      <c r="A8" s="36" t="s">
        <v>64</v>
      </c>
      <c r="B8" s="38" t="s">
        <v>65</v>
      </c>
      <c r="C8" s="38" t="s">
        <v>66</v>
      </c>
      <c r="D8" s="37" t="s">
        <v>67</v>
      </c>
      <c r="E8" s="38" t="s">
        <v>48</v>
      </c>
      <c r="F8" s="38" t="s">
        <v>68</v>
      </c>
      <c r="G8" s="39">
        <v>1500</v>
      </c>
      <c r="H8" s="40">
        <f t="shared" si="0"/>
        <v>225</v>
      </c>
      <c r="I8" s="40">
        <f t="shared" si="1"/>
        <v>1725</v>
      </c>
    </row>
    <row r="9" spans="1:9" ht="12.75">
      <c r="A9" s="36" t="s">
        <v>69</v>
      </c>
      <c r="B9" s="38" t="s">
        <v>70</v>
      </c>
      <c r="C9" s="38" t="s">
        <v>71</v>
      </c>
      <c r="D9" s="38" t="s">
        <v>53</v>
      </c>
      <c r="E9" s="38" t="s">
        <v>48</v>
      </c>
      <c r="F9" s="38" t="s">
        <v>49</v>
      </c>
      <c r="G9" s="39">
        <v>1500</v>
      </c>
      <c r="H9" s="40">
        <f t="shared" si="0"/>
        <v>225</v>
      </c>
      <c r="I9" s="40">
        <f t="shared" si="1"/>
        <v>1725</v>
      </c>
    </row>
    <row r="10" spans="1:9" ht="12.75">
      <c r="A10" s="36" t="s">
        <v>72</v>
      </c>
      <c r="B10" s="38" t="s">
        <v>73</v>
      </c>
      <c r="C10" s="38" t="s">
        <v>74</v>
      </c>
      <c r="D10" s="38" t="s">
        <v>59</v>
      </c>
      <c r="E10" s="38" t="s">
        <v>48</v>
      </c>
      <c r="F10" s="38" t="s">
        <v>49</v>
      </c>
      <c r="G10" s="39">
        <v>1500</v>
      </c>
      <c r="H10" s="40">
        <f t="shared" si="0"/>
        <v>225</v>
      </c>
      <c r="I10" s="40">
        <f t="shared" si="1"/>
        <v>1725</v>
      </c>
    </row>
    <row r="11" spans="1:9" ht="12.75">
      <c r="A11" s="36" t="s">
        <v>75</v>
      </c>
      <c r="B11" s="38" t="s">
        <v>76</v>
      </c>
      <c r="C11" s="38" t="s">
        <v>77</v>
      </c>
      <c r="D11" s="38" t="s">
        <v>67</v>
      </c>
      <c r="E11" s="38" t="s">
        <v>48</v>
      </c>
      <c r="F11" s="38" t="s">
        <v>63</v>
      </c>
      <c r="G11" s="39">
        <v>1500</v>
      </c>
      <c r="H11" s="40">
        <f t="shared" si="0"/>
        <v>225</v>
      </c>
      <c r="I11" s="40">
        <f t="shared" si="1"/>
        <v>1725</v>
      </c>
    </row>
    <row r="12" spans="1:9" ht="12.75">
      <c r="A12" s="36" t="s">
        <v>78</v>
      </c>
      <c r="B12" s="38" t="s">
        <v>79</v>
      </c>
      <c r="C12" s="38" t="s">
        <v>80</v>
      </c>
      <c r="D12" s="38" t="s">
        <v>67</v>
      </c>
      <c r="E12" s="38" t="s">
        <v>81</v>
      </c>
      <c r="F12" s="38" t="s">
        <v>68</v>
      </c>
      <c r="G12" s="39">
        <v>1500</v>
      </c>
      <c r="H12" s="40">
        <f t="shared" si="0"/>
        <v>225</v>
      </c>
      <c r="I12" s="40">
        <f t="shared" si="1"/>
        <v>1725</v>
      </c>
    </row>
    <row r="13" spans="1:9" ht="12.75">
      <c r="A13" s="36" t="s">
        <v>82</v>
      </c>
      <c r="B13" s="38" t="s">
        <v>83</v>
      </c>
      <c r="C13" s="38" t="s">
        <v>84</v>
      </c>
      <c r="D13" s="38" t="s">
        <v>53</v>
      </c>
      <c r="E13" s="38" t="s">
        <v>48</v>
      </c>
      <c r="F13" s="38" t="s">
        <v>49</v>
      </c>
      <c r="G13" s="39">
        <v>1500</v>
      </c>
      <c r="H13" s="40">
        <f t="shared" si="0"/>
        <v>225</v>
      </c>
      <c r="I13" s="40">
        <f t="shared" si="1"/>
        <v>1725</v>
      </c>
    </row>
    <row r="14" spans="1:9" ht="12.75">
      <c r="A14" s="36" t="s">
        <v>85</v>
      </c>
      <c r="B14" s="38" t="s">
        <v>86</v>
      </c>
      <c r="C14" s="38" t="s">
        <v>87</v>
      </c>
      <c r="D14" s="38" t="s">
        <v>67</v>
      </c>
      <c r="E14" s="38" t="s">
        <v>48</v>
      </c>
      <c r="F14" s="38" t="s">
        <v>63</v>
      </c>
      <c r="G14" s="39">
        <v>1500</v>
      </c>
      <c r="H14" s="40">
        <f t="shared" si="0"/>
        <v>225</v>
      </c>
      <c r="I14" s="40">
        <f t="shared" si="1"/>
        <v>1725</v>
      </c>
    </row>
    <row r="15" spans="1:9" ht="12.75">
      <c r="A15" s="36" t="s">
        <v>88</v>
      </c>
      <c r="B15" s="38" t="s">
        <v>89</v>
      </c>
      <c r="C15" s="38" t="s">
        <v>90</v>
      </c>
      <c r="D15" s="38" t="s">
        <v>67</v>
      </c>
      <c r="E15" s="38" t="s">
        <v>48</v>
      </c>
      <c r="F15" s="38" t="s">
        <v>49</v>
      </c>
      <c r="G15" s="39">
        <v>1500</v>
      </c>
      <c r="H15" s="40">
        <f t="shared" si="0"/>
        <v>225</v>
      </c>
      <c r="I15" s="40">
        <f t="shared" si="1"/>
        <v>1725</v>
      </c>
    </row>
    <row r="16" spans="1:9" ht="12.75">
      <c r="A16" s="36" t="s">
        <v>91</v>
      </c>
      <c r="B16" s="38" t="s">
        <v>92</v>
      </c>
      <c r="C16" s="38" t="s">
        <v>93</v>
      </c>
      <c r="D16" s="38" t="s">
        <v>53</v>
      </c>
      <c r="E16" s="38" t="s">
        <v>48</v>
      </c>
      <c r="F16" s="38" t="s">
        <v>49</v>
      </c>
      <c r="G16" s="39">
        <v>1500</v>
      </c>
      <c r="H16" s="40">
        <f t="shared" si="0"/>
        <v>225</v>
      </c>
      <c r="I16" s="40">
        <f t="shared" si="1"/>
        <v>1725</v>
      </c>
    </row>
    <row r="17" spans="1:9" ht="12.75">
      <c r="A17" s="36" t="s">
        <v>94</v>
      </c>
      <c r="B17" s="38" t="s">
        <v>95</v>
      </c>
      <c r="C17" s="38" t="s">
        <v>96</v>
      </c>
      <c r="D17" s="38" t="s">
        <v>67</v>
      </c>
      <c r="E17" s="38" t="s">
        <v>48</v>
      </c>
      <c r="F17" s="38" t="s">
        <v>63</v>
      </c>
      <c r="G17" s="39">
        <v>1500</v>
      </c>
      <c r="H17" s="40">
        <f t="shared" si="0"/>
        <v>225</v>
      </c>
      <c r="I17" s="40">
        <f t="shared" si="1"/>
        <v>1725</v>
      </c>
    </row>
    <row r="18" spans="1:9" ht="12.75">
      <c r="A18" s="81" t="s">
        <v>97</v>
      </c>
      <c r="B18" s="81"/>
      <c r="C18" s="81"/>
      <c r="D18" s="81"/>
      <c r="E18" s="81"/>
      <c r="F18" s="81"/>
      <c r="G18" s="45">
        <f>SUM(G3:G17)</f>
        <v>22500</v>
      </c>
      <c r="H18" s="46">
        <f>SUM(H3:H17)</f>
        <v>3375</v>
      </c>
      <c r="I18" s="46">
        <f>SUM(I3:I17)</f>
        <v>25875</v>
      </c>
    </row>
    <row r="19" spans="1:9" s="50" customFormat="1" ht="12.75">
      <c r="A19" s="47"/>
      <c r="B19" s="47"/>
      <c r="C19" s="47"/>
      <c r="D19" s="47"/>
      <c r="E19" s="47"/>
      <c r="F19" s="47"/>
      <c r="G19" s="48"/>
      <c r="H19" s="49"/>
      <c r="I19" s="49"/>
    </row>
    <row r="20" spans="1:10" ht="15">
      <c r="A20" s="76" t="s">
        <v>29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38.25">
      <c r="A21" s="43" t="s">
        <v>37</v>
      </c>
      <c r="B21" s="44" t="s">
        <v>38</v>
      </c>
      <c r="C21" s="44" t="s">
        <v>39</v>
      </c>
      <c r="D21" s="44" t="s">
        <v>40</v>
      </c>
      <c r="E21" s="44" t="s">
        <v>41</v>
      </c>
      <c r="F21" s="35" t="s">
        <v>42</v>
      </c>
      <c r="G21" s="34" t="s">
        <v>98</v>
      </c>
      <c r="H21" s="34" t="s">
        <v>100</v>
      </c>
      <c r="I21" s="34" t="s">
        <v>43</v>
      </c>
      <c r="J21" s="34" t="s">
        <v>101</v>
      </c>
    </row>
    <row r="22" spans="1:10" ht="12.75">
      <c r="A22" s="36" t="s">
        <v>44</v>
      </c>
      <c r="B22" s="37" t="s">
        <v>45</v>
      </c>
      <c r="C22" s="37" t="s">
        <v>46</v>
      </c>
      <c r="D22" s="38" t="s">
        <v>47</v>
      </c>
      <c r="E22" s="38" t="s">
        <v>48</v>
      </c>
      <c r="F22" s="38" t="s">
        <v>49</v>
      </c>
      <c r="G22" s="55">
        <v>12790</v>
      </c>
      <c r="H22" s="56">
        <f>+G22*12</f>
        <v>153480</v>
      </c>
      <c r="I22" s="56">
        <f>+H22*15%</f>
        <v>23022</v>
      </c>
      <c r="J22" s="56">
        <f>SUM(H22:I22)</f>
        <v>176502</v>
      </c>
    </row>
    <row r="23" spans="1:10" ht="12.75">
      <c r="A23" s="36" t="s">
        <v>50</v>
      </c>
      <c r="B23" s="37" t="s">
        <v>51</v>
      </c>
      <c r="C23" s="37" t="s">
        <v>52</v>
      </c>
      <c r="D23" s="38" t="s">
        <v>53</v>
      </c>
      <c r="E23" s="38" t="s">
        <v>48</v>
      </c>
      <c r="F23" s="38" t="s">
        <v>49</v>
      </c>
      <c r="G23" s="55">
        <v>6910</v>
      </c>
      <c r="H23" s="56">
        <f aca="true" t="shared" si="2" ref="H23:H36">+G23*12</f>
        <v>82920</v>
      </c>
      <c r="I23" s="56">
        <f aca="true" t="shared" si="3" ref="I23:I37">+H23*15%</f>
        <v>12438</v>
      </c>
      <c r="J23" s="56">
        <f aca="true" t="shared" si="4" ref="J23:J37">SUM(H23:I23)</f>
        <v>95358</v>
      </c>
    </row>
    <row r="24" spans="1:10" ht="12.75">
      <c r="A24" s="36" t="s">
        <v>54</v>
      </c>
      <c r="B24" s="38" t="s">
        <v>51</v>
      </c>
      <c r="C24" s="38" t="s">
        <v>55</v>
      </c>
      <c r="D24" s="38" t="s">
        <v>53</v>
      </c>
      <c r="E24" s="38" t="s">
        <v>48</v>
      </c>
      <c r="F24" s="38" t="s">
        <v>49</v>
      </c>
      <c r="G24" s="55">
        <v>6910</v>
      </c>
      <c r="H24" s="56">
        <f t="shared" si="2"/>
        <v>82920</v>
      </c>
      <c r="I24" s="56">
        <f t="shared" si="3"/>
        <v>12438</v>
      </c>
      <c r="J24" s="56">
        <f t="shared" si="4"/>
        <v>95358</v>
      </c>
    </row>
    <row r="25" spans="1:10" ht="12.75">
      <c r="A25" s="36" t="s">
        <v>56</v>
      </c>
      <c r="B25" s="38" t="s">
        <v>57</v>
      </c>
      <c r="C25" s="38" t="s">
        <v>58</v>
      </c>
      <c r="D25" s="38" t="s">
        <v>59</v>
      </c>
      <c r="E25" s="38" t="s">
        <v>48</v>
      </c>
      <c r="F25" s="38" t="s">
        <v>49</v>
      </c>
      <c r="G25" s="55">
        <v>11650</v>
      </c>
      <c r="H25" s="56">
        <f t="shared" si="2"/>
        <v>139800</v>
      </c>
      <c r="I25" s="56">
        <f t="shared" si="3"/>
        <v>20970</v>
      </c>
      <c r="J25" s="56">
        <f t="shared" si="4"/>
        <v>160770</v>
      </c>
    </row>
    <row r="26" spans="1:10" ht="12.75">
      <c r="A26" s="36" t="s">
        <v>60</v>
      </c>
      <c r="B26" s="38" t="s">
        <v>61</v>
      </c>
      <c r="C26" s="38" t="s">
        <v>62</v>
      </c>
      <c r="D26" s="38" t="s">
        <v>53</v>
      </c>
      <c r="E26" s="38" t="s">
        <v>48</v>
      </c>
      <c r="F26" s="38" t="s">
        <v>63</v>
      </c>
      <c r="G26" s="55">
        <v>8240</v>
      </c>
      <c r="H26" s="56">
        <f t="shared" si="2"/>
        <v>98880</v>
      </c>
      <c r="I26" s="56">
        <f t="shared" si="3"/>
        <v>14832</v>
      </c>
      <c r="J26" s="56">
        <f t="shared" si="4"/>
        <v>113712</v>
      </c>
    </row>
    <row r="27" spans="1:10" ht="12.75">
      <c r="A27" s="36" t="s">
        <v>64</v>
      </c>
      <c r="B27" s="38" t="s">
        <v>65</v>
      </c>
      <c r="C27" s="38" t="s">
        <v>66</v>
      </c>
      <c r="D27" s="37" t="s">
        <v>67</v>
      </c>
      <c r="E27" s="38" t="s">
        <v>48</v>
      </c>
      <c r="F27" s="38" t="s">
        <v>68</v>
      </c>
      <c r="G27" s="55">
        <v>7050</v>
      </c>
      <c r="H27" s="56">
        <f t="shared" si="2"/>
        <v>84600</v>
      </c>
      <c r="I27" s="56">
        <f t="shared" si="3"/>
        <v>12690</v>
      </c>
      <c r="J27" s="56">
        <f t="shared" si="4"/>
        <v>97290</v>
      </c>
    </row>
    <row r="28" spans="1:10" ht="12.75">
      <c r="A28" s="36" t="s">
        <v>69</v>
      </c>
      <c r="B28" s="38" t="s">
        <v>70</v>
      </c>
      <c r="C28" s="38" t="s">
        <v>71</v>
      </c>
      <c r="D28" s="38" t="s">
        <v>53</v>
      </c>
      <c r="E28" s="38" t="s">
        <v>48</v>
      </c>
      <c r="F28" s="38" t="s">
        <v>49</v>
      </c>
      <c r="G28" s="55">
        <v>8240</v>
      </c>
      <c r="H28" s="56">
        <f t="shared" si="2"/>
        <v>98880</v>
      </c>
      <c r="I28" s="56">
        <f t="shared" si="3"/>
        <v>14832</v>
      </c>
      <c r="J28" s="56">
        <f t="shared" si="4"/>
        <v>113712</v>
      </c>
    </row>
    <row r="29" spans="1:10" ht="12.75">
      <c r="A29" s="36" t="s">
        <v>72</v>
      </c>
      <c r="B29" s="38" t="s">
        <v>73</v>
      </c>
      <c r="C29" s="38" t="s">
        <v>74</v>
      </c>
      <c r="D29" s="38" t="s">
        <v>59</v>
      </c>
      <c r="E29" s="38" t="s">
        <v>48</v>
      </c>
      <c r="F29" s="38" t="s">
        <v>49</v>
      </c>
      <c r="G29" s="55">
        <v>8400</v>
      </c>
      <c r="H29" s="56">
        <f t="shared" si="2"/>
        <v>100800</v>
      </c>
      <c r="I29" s="56">
        <f t="shared" si="3"/>
        <v>15120</v>
      </c>
      <c r="J29" s="56">
        <f t="shared" si="4"/>
        <v>115920</v>
      </c>
    </row>
    <row r="30" spans="1:10" ht="12.75">
      <c r="A30" s="36" t="s">
        <v>75</v>
      </c>
      <c r="B30" s="38" t="s">
        <v>76</v>
      </c>
      <c r="C30" s="38" t="s">
        <v>77</v>
      </c>
      <c r="D30" s="38" t="s">
        <v>67</v>
      </c>
      <c r="E30" s="38" t="s">
        <v>48</v>
      </c>
      <c r="F30" s="38" t="s">
        <v>63</v>
      </c>
      <c r="G30" s="55">
        <v>6380</v>
      </c>
      <c r="H30" s="56">
        <f t="shared" si="2"/>
        <v>76560</v>
      </c>
      <c r="I30" s="56">
        <f t="shared" si="3"/>
        <v>11484</v>
      </c>
      <c r="J30" s="56">
        <f t="shared" si="4"/>
        <v>88044</v>
      </c>
    </row>
    <row r="31" spans="1:10" ht="12.75">
      <c r="A31" s="36" t="s">
        <v>78</v>
      </c>
      <c r="B31" s="38" t="s">
        <v>79</v>
      </c>
      <c r="C31" s="38" t="s">
        <v>80</v>
      </c>
      <c r="D31" s="38" t="s">
        <v>67</v>
      </c>
      <c r="E31" s="38" t="s">
        <v>81</v>
      </c>
      <c r="F31" s="38" t="s">
        <v>68</v>
      </c>
      <c r="G31" s="55">
        <v>9200</v>
      </c>
      <c r="H31" s="56">
        <f t="shared" si="2"/>
        <v>110400</v>
      </c>
      <c r="I31" s="56">
        <f t="shared" si="3"/>
        <v>16560</v>
      </c>
      <c r="J31" s="56">
        <f t="shared" si="4"/>
        <v>126960</v>
      </c>
    </row>
    <row r="32" spans="1:10" ht="12.75">
      <c r="A32" s="36" t="s">
        <v>82</v>
      </c>
      <c r="B32" s="38" t="s">
        <v>83</v>
      </c>
      <c r="C32" s="38" t="s">
        <v>84</v>
      </c>
      <c r="D32" s="38" t="s">
        <v>53</v>
      </c>
      <c r="E32" s="38" t="s">
        <v>48</v>
      </c>
      <c r="F32" s="38" t="s">
        <v>49</v>
      </c>
      <c r="G32" s="55">
        <v>8240</v>
      </c>
      <c r="H32" s="56">
        <f t="shared" si="2"/>
        <v>98880</v>
      </c>
      <c r="I32" s="56">
        <f t="shared" si="3"/>
        <v>14832</v>
      </c>
      <c r="J32" s="56">
        <f t="shared" si="4"/>
        <v>113712</v>
      </c>
    </row>
    <row r="33" spans="1:10" ht="12.75">
      <c r="A33" s="36" t="s">
        <v>85</v>
      </c>
      <c r="B33" s="38" t="s">
        <v>86</v>
      </c>
      <c r="C33" s="38" t="s">
        <v>87</v>
      </c>
      <c r="D33" s="38" t="s">
        <v>67</v>
      </c>
      <c r="E33" s="38" t="s">
        <v>48</v>
      </c>
      <c r="F33" s="38" t="s">
        <v>63</v>
      </c>
      <c r="G33" s="55">
        <v>7050</v>
      </c>
      <c r="H33" s="56">
        <f t="shared" si="2"/>
        <v>84600</v>
      </c>
      <c r="I33" s="56">
        <f t="shared" si="3"/>
        <v>12690</v>
      </c>
      <c r="J33" s="56">
        <f t="shared" si="4"/>
        <v>97290</v>
      </c>
    </row>
    <row r="34" spans="1:10" ht="12.75">
      <c r="A34" s="36" t="s">
        <v>88</v>
      </c>
      <c r="B34" s="38" t="s">
        <v>89</v>
      </c>
      <c r="C34" s="38" t="s">
        <v>90</v>
      </c>
      <c r="D34" s="38" t="s">
        <v>67</v>
      </c>
      <c r="E34" s="38" t="s">
        <v>48</v>
      </c>
      <c r="F34" s="38" t="s">
        <v>49</v>
      </c>
      <c r="G34" s="55">
        <v>9200</v>
      </c>
      <c r="H34" s="56">
        <f t="shared" si="2"/>
        <v>110400</v>
      </c>
      <c r="I34" s="56">
        <f t="shared" si="3"/>
        <v>16560</v>
      </c>
      <c r="J34" s="56">
        <f t="shared" si="4"/>
        <v>126960</v>
      </c>
    </row>
    <row r="35" spans="1:10" ht="12.75">
      <c r="A35" s="36" t="s">
        <v>91</v>
      </c>
      <c r="B35" s="38" t="s">
        <v>92</v>
      </c>
      <c r="C35" s="38" t="s">
        <v>93</v>
      </c>
      <c r="D35" s="38" t="s">
        <v>53</v>
      </c>
      <c r="E35" s="38" t="s">
        <v>48</v>
      </c>
      <c r="F35" s="38" t="s">
        <v>49</v>
      </c>
      <c r="G35" s="55">
        <v>6910</v>
      </c>
      <c r="H35" s="56">
        <f t="shared" si="2"/>
        <v>82920</v>
      </c>
      <c r="I35" s="56">
        <f t="shared" si="3"/>
        <v>12438</v>
      </c>
      <c r="J35" s="56">
        <f t="shared" si="4"/>
        <v>95358</v>
      </c>
    </row>
    <row r="36" spans="1:10" ht="12.75">
      <c r="A36" s="36" t="s">
        <v>94</v>
      </c>
      <c r="B36" s="38" t="s">
        <v>95</v>
      </c>
      <c r="C36" s="38" t="s">
        <v>96</v>
      </c>
      <c r="D36" s="38" t="s">
        <v>67</v>
      </c>
      <c r="E36" s="38" t="s">
        <v>48</v>
      </c>
      <c r="F36" s="38" t="s">
        <v>63</v>
      </c>
      <c r="G36" s="55">
        <v>7050</v>
      </c>
      <c r="H36" s="56">
        <f t="shared" si="2"/>
        <v>84600</v>
      </c>
      <c r="I36" s="56">
        <f t="shared" si="3"/>
        <v>12690</v>
      </c>
      <c r="J36" s="56">
        <f t="shared" si="4"/>
        <v>97290</v>
      </c>
    </row>
    <row r="37" spans="1:10" ht="12.75">
      <c r="A37" s="79" t="s">
        <v>99</v>
      </c>
      <c r="B37" s="79"/>
      <c r="C37" s="79"/>
      <c r="D37" s="79"/>
      <c r="E37" s="79"/>
      <c r="F37" s="79"/>
      <c r="G37" s="41">
        <f>SUM(G22:G36)</f>
        <v>124220</v>
      </c>
      <c r="H37" s="42">
        <f>SUM(H22:H36)</f>
        <v>1490640</v>
      </c>
      <c r="I37" s="42">
        <f t="shared" si="3"/>
        <v>223596</v>
      </c>
      <c r="J37" s="42">
        <f t="shared" si="4"/>
        <v>1714236</v>
      </c>
    </row>
  </sheetData>
  <sheetProtection/>
  <mergeCells count="4">
    <mergeCell ref="A20:J20"/>
    <mergeCell ref="A37:F37"/>
    <mergeCell ref="A1:I1"/>
    <mergeCell ref="A18:F1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6">
      <selection activeCell="A23" sqref="A23:J43"/>
    </sheetView>
  </sheetViews>
  <sheetFormatPr defaultColWidth="9.140625" defaultRowHeight="12.75"/>
  <cols>
    <col min="1" max="1" width="43.57421875" style="0" bestFit="1" customWidth="1"/>
    <col min="2" max="2" width="15.8515625" style="0" customWidth="1"/>
    <col min="3" max="3" width="15.28125" style="0" customWidth="1"/>
    <col min="4" max="4" width="11.28125" style="0" bestFit="1" customWidth="1"/>
    <col min="5" max="5" width="9.8515625" style="0" bestFit="1" customWidth="1"/>
    <col min="6" max="6" width="9.28125" style="0" customWidth="1"/>
    <col min="7" max="7" width="13.00390625" style="0" customWidth="1"/>
    <col min="8" max="8" width="11.7109375" style="0" customWidth="1"/>
    <col min="9" max="9" width="13.421875" style="0" customWidth="1"/>
    <col min="10" max="10" width="13.140625" style="0" customWidth="1"/>
  </cols>
  <sheetData>
    <row r="1" spans="1:9" ht="15">
      <c r="A1" s="80" t="s">
        <v>25</v>
      </c>
      <c r="B1" s="80"/>
      <c r="C1" s="80"/>
      <c r="D1" s="80"/>
      <c r="E1" s="80"/>
      <c r="F1" s="80"/>
      <c r="G1" s="80"/>
      <c r="H1" s="80"/>
      <c r="I1" s="80"/>
    </row>
    <row r="2" spans="1:9" ht="25.5">
      <c r="A2" s="34" t="s">
        <v>37</v>
      </c>
      <c r="B2" s="35" t="s">
        <v>38</v>
      </c>
      <c r="C2" s="35" t="s">
        <v>39</v>
      </c>
      <c r="D2" s="35" t="s">
        <v>40</v>
      </c>
      <c r="E2" s="35" t="s">
        <v>41</v>
      </c>
      <c r="F2" s="35" t="s">
        <v>42</v>
      </c>
      <c r="G2" s="34" t="s">
        <v>102</v>
      </c>
      <c r="H2" s="34" t="s">
        <v>43</v>
      </c>
      <c r="I2" s="34" t="s">
        <v>103</v>
      </c>
    </row>
    <row r="3" spans="1:9" ht="12.75">
      <c r="A3" s="36" t="s">
        <v>44</v>
      </c>
      <c r="B3" s="37" t="s">
        <v>45</v>
      </c>
      <c r="C3" s="37" t="s">
        <v>46</v>
      </c>
      <c r="D3" s="38" t="s">
        <v>47</v>
      </c>
      <c r="E3" s="38" t="s">
        <v>48</v>
      </c>
      <c r="F3" s="38" t="s">
        <v>49</v>
      </c>
      <c r="G3" s="39">
        <v>6000</v>
      </c>
      <c r="H3" s="40">
        <f>+G3*15%</f>
        <v>900</v>
      </c>
      <c r="I3" s="40">
        <f>SUM(G3:H3)</f>
        <v>6900</v>
      </c>
    </row>
    <row r="4" spans="1:9" ht="12.75">
      <c r="A4" s="36" t="s">
        <v>50</v>
      </c>
      <c r="B4" s="37" t="s">
        <v>51</v>
      </c>
      <c r="C4" s="37" t="s">
        <v>52</v>
      </c>
      <c r="D4" s="38" t="s">
        <v>53</v>
      </c>
      <c r="E4" s="38" t="s">
        <v>48</v>
      </c>
      <c r="F4" s="38" t="s">
        <v>49</v>
      </c>
      <c r="G4" s="39">
        <v>6000</v>
      </c>
      <c r="H4" s="40">
        <f aca="true" t="shared" si="0" ref="H4:H20">+G4*15%</f>
        <v>900</v>
      </c>
      <c r="I4" s="40">
        <f aca="true" t="shared" si="1" ref="I4:I20">SUM(G4:H4)</f>
        <v>6900</v>
      </c>
    </row>
    <row r="5" spans="1:9" ht="12.75">
      <c r="A5" s="36" t="s">
        <v>54</v>
      </c>
      <c r="B5" s="38" t="s">
        <v>51</v>
      </c>
      <c r="C5" s="38" t="s">
        <v>55</v>
      </c>
      <c r="D5" s="38" t="s">
        <v>53</v>
      </c>
      <c r="E5" s="38" t="s">
        <v>48</v>
      </c>
      <c r="F5" s="38" t="s">
        <v>49</v>
      </c>
      <c r="G5" s="39">
        <v>6000</v>
      </c>
      <c r="H5" s="40">
        <f t="shared" si="0"/>
        <v>900</v>
      </c>
      <c r="I5" s="40">
        <f t="shared" si="1"/>
        <v>6900</v>
      </c>
    </row>
    <row r="6" spans="1:9" ht="12.75">
      <c r="A6" s="36" t="s">
        <v>56</v>
      </c>
      <c r="B6" s="38" t="s">
        <v>57</v>
      </c>
      <c r="C6" s="38" t="s">
        <v>58</v>
      </c>
      <c r="D6" s="38" t="s">
        <v>59</v>
      </c>
      <c r="E6" s="38" t="s">
        <v>48</v>
      </c>
      <c r="F6" s="38" t="s">
        <v>49</v>
      </c>
      <c r="G6" s="39">
        <v>6000</v>
      </c>
      <c r="H6" s="40">
        <f t="shared" si="0"/>
        <v>900</v>
      </c>
      <c r="I6" s="40">
        <f t="shared" si="1"/>
        <v>6900</v>
      </c>
    </row>
    <row r="7" spans="1:9" ht="12.75">
      <c r="A7" s="36" t="s">
        <v>60</v>
      </c>
      <c r="B7" s="38" t="s">
        <v>61</v>
      </c>
      <c r="C7" s="38" t="s">
        <v>62</v>
      </c>
      <c r="D7" s="38" t="s">
        <v>53</v>
      </c>
      <c r="E7" s="38" t="s">
        <v>48</v>
      </c>
      <c r="F7" s="38" t="s">
        <v>63</v>
      </c>
      <c r="G7" s="39">
        <v>6000</v>
      </c>
      <c r="H7" s="40">
        <f t="shared" si="0"/>
        <v>900</v>
      </c>
      <c r="I7" s="40">
        <f t="shared" si="1"/>
        <v>6900</v>
      </c>
    </row>
    <row r="8" spans="1:9" ht="12.75">
      <c r="A8" s="36" t="s">
        <v>64</v>
      </c>
      <c r="B8" s="38" t="s">
        <v>65</v>
      </c>
      <c r="C8" s="38" t="s">
        <v>66</v>
      </c>
      <c r="D8" s="37" t="s">
        <v>67</v>
      </c>
      <c r="E8" s="38" t="s">
        <v>48</v>
      </c>
      <c r="F8" s="38" t="s">
        <v>68</v>
      </c>
      <c r="G8" s="39">
        <v>6000</v>
      </c>
      <c r="H8" s="40">
        <f t="shared" si="0"/>
        <v>900</v>
      </c>
      <c r="I8" s="40">
        <f t="shared" si="1"/>
        <v>6900</v>
      </c>
    </row>
    <row r="9" spans="1:9" ht="12.75">
      <c r="A9" s="36" t="s">
        <v>69</v>
      </c>
      <c r="B9" s="38" t="s">
        <v>70</v>
      </c>
      <c r="C9" s="38" t="s">
        <v>71</v>
      </c>
      <c r="D9" s="38" t="s">
        <v>53</v>
      </c>
      <c r="E9" s="38" t="s">
        <v>48</v>
      </c>
      <c r="F9" s="38" t="s">
        <v>49</v>
      </c>
      <c r="G9" s="39">
        <v>6000</v>
      </c>
      <c r="H9" s="40">
        <f t="shared" si="0"/>
        <v>900</v>
      </c>
      <c r="I9" s="40">
        <f t="shared" si="1"/>
        <v>6900</v>
      </c>
    </row>
    <row r="10" spans="1:9" ht="12.75">
      <c r="A10" s="36" t="s">
        <v>72</v>
      </c>
      <c r="B10" s="38" t="s">
        <v>73</v>
      </c>
      <c r="C10" s="38" t="s">
        <v>74</v>
      </c>
      <c r="D10" s="38" t="s">
        <v>59</v>
      </c>
      <c r="E10" s="38" t="s">
        <v>48</v>
      </c>
      <c r="F10" s="38" t="s">
        <v>49</v>
      </c>
      <c r="G10" s="39">
        <v>6000</v>
      </c>
      <c r="H10" s="40">
        <f t="shared" si="0"/>
        <v>900</v>
      </c>
      <c r="I10" s="40">
        <f t="shared" si="1"/>
        <v>6900</v>
      </c>
    </row>
    <row r="11" spans="1:9" ht="12.75">
      <c r="A11" s="36" t="s">
        <v>75</v>
      </c>
      <c r="B11" s="38" t="s">
        <v>76</v>
      </c>
      <c r="C11" s="38" t="s">
        <v>77</v>
      </c>
      <c r="D11" s="38" t="s">
        <v>67</v>
      </c>
      <c r="E11" s="38" t="s">
        <v>48</v>
      </c>
      <c r="F11" s="38" t="s">
        <v>63</v>
      </c>
      <c r="G11" s="39">
        <v>6000</v>
      </c>
      <c r="H11" s="40">
        <f t="shared" si="0"/>
        <v>900</v>
      </c>
      <c r="I11" s="40">
        <f t="shared" si="1"/>
        <v>6900</v>
      </c>
    </row>
    <row r="12" spans="1:9" ht="12.75">
      <c r="A12" s="36" t="s">
        <v>78</v>
      </c>
      <c r="B12" s="38" t="s">
        <v>79</v>
      </c>
      <c r="C12" s="38" t="s">
        <v>80</v>
      </c>
      <c r="D12" s="38" t="s">
        <v>67</v>
      </c>
      <c r="E12" s="38" t="s">
        <v>81</v>
      </c>
      <c r="F12" s="38" t="s">
        <v>68</v>
      </c>
      <c r="G12" s="39">
        <v>6000</v>
      </c>
      <c r="H12" s="40">
        <f t="shared" si="0"/>
        <v>900</v>
      </c>
      <c r="I12" s="40">
        <f t="shared" si="1"/>
        <v>6900</v>
      </c>
    </row>
    <row r="13" spans="1:9" ht="12.75">
      <c r="A13" s="36" t="s">
        <v>82</v>
      </c>
      <c r="B13" s="38" t="s">
        <v>83</v>
      </c>
      <c r="C13" s="38" t="s">
        <v>84</v>
      </c>
      <c r="D13" s="38" t="s">
        <v>53</v>
      </c>
      <c r="E13" s="38" t="s">
        <v>48</v>
      </c>
      <c r="F13" s="38" t="s">
        <v>49</v>
      </c>
      <c r="G13" s="39">
        <v>6000</v>
      </c>
      <c r="H13" s="40">
        <f t="shared" si="0"/>
        <v>900</v>
      </c>
      <c r="I13" s="40">
        <f t="shared" si="1"/>
        <v>6900</v>
      </c>
    </row>
    <row r="14" spans="1:9" ht="12.75">
      <c r="A14" s="36" t="s">
        <v>85</v>
      </c>
      <c r="B14" s="38" t="s">
        <v>86</v>
      </c>
      <c r="C14" s="38" t="s">
        <v>87</v>
      </c>
      <c r="D14" s="38" t="s">
        <v>67</v>
      </c>
      <c r="E14" s="38" t="s">
        <v>48</v>
      </c>
      <c r="F14" s="38" t="s">
        <v>63</v>
      </c>
      <c r="G14" s="39">
        <v>6000</v>
      </c>
      <c r="H14" s="40">
        <f t="shared" si="0"/>
        <v>900</v>
      </c>
      <c r="I14" s="40">
        <f t="shared" si="1"/>
        <v>6900</v>
      </c>
    </row>
    <row r="15" spans="1:9" ht="12.75">
      <c r="A15" s="36" t="s">
        <v>88</v>
      </c>
      <c r="B15" s="38" t="s">
        <v>89</v>
      </c>
      <c r="C15" s="38" t="s">
        <v>90</v>
      </c>
      <c r="D15" s="38" t="s">
        <v>67</v>
      </c>
      <c r="E15" s="38" t="s">
        <v>48</v>
      </c>
      <c r="F15" s="38" t="s">
        <v>49</v>
      </c>
      <c r="G15" s="39">
        <v>6000</v>
      </c>
      <c r="H15" s="40">
        <f t="shared" si="0"/>
        <v>900</v>
      </c>
      <c r="I15" s="40">
        <f t="shared" si="1"/>
        <v>6900</v>
      </c>
    </row>
    <row r="16" spans="1:9" ht="12.75">
      <c r="A16" s="36" t="s">
        <v>91</v>
      </c>
      <c r="B16" s="38" t="s">
        <v>92</v>
      </c>
      <c r="C16" s="38" t="s">
        <v>93</v>
      </c>
      <c r="D16" s="38" t="s">
        <v>53</v>
      </c>
      <c r="E16" s="38" t="s">
        <v>48</v>
      </c>
      <c r="F16" s="38" t="s">
        <v>49</v>
      </c>
      <c r="G16" s="39">
        <v>6000</v>
      </c>
      <c r="H16" s="40">
        <f t="shared" si="0"/>
        <v>900</v>
      </c>
      <c r="I16" s="40">
        <f t="shared" si="1"/>
        <v>6900</v>
      </c>
    </row>
    <row r="17" spans="1:9" ht="12.75">
      <c r="A17" s="36" t="s">
        <v>94</v>
      </c>
      <c r="B17" s="38" t="s">
        <v>95</v>
      </c>
      <c r="C17" s="38" t="s">
        <v>96</v>
      </c>
      <c r="D17" s="38" t="s">
        <v>67</v>
      </c>
      <c r="E17" s="38" t="s">
        <v>48</v>
      </c>
      <c r="F17" s="38" t="s">
        <v>63</v>
      </c>
      <c r="G17" s="39">
        <v>6000</v>
      </c>
      <c r="H17" s="40">
        <f t="shared" si="0"/>
        <v>900</v>
      </c>
      <c r="I17" s="40">
        <f t="shared" si="1"/>
        <v>6900</v>
      </c>
    </row>
    <row r="18" spans="1:9" ht="12.75">
      <c r="A18" s="51" t="s">
        <v>104</v>
      </c>
      <c r="B18" s="52"/>
      <c r="C18" s="52"/>
      <c r="D18" s="52"/>
      <c r="E18" s="52"/>
      <c r="F18" s="52"/>
      <c r="G18" s="53">
        <v>0</v>
      </c>
      <c r="H18" s="54">
        <f t="shared" si="0"/>
        <v>0</v>
      </c>
      <c r="I18" s="54">
        <f t="shared" si="1"/>
        <v>0</v>
      </c>
    </row>
    <row r="19" spans="1:9" ht="12.75">
      <c r="A19" s="51" t="s">
        <v>105</v>
      </c>
      <c r="B19" s="52"/>
      <c r="C19" s="52"/>
      <c r="D19" s="52"/>
      <c r="E19" s="52"/>
      <c r="F19" s="52"/>
      <c r="G19" s="53">
        <v>2000</v>
      </c>
      <c r="H19" s="54">
        <f t="shared" si="0"/>
        <v>300</v>
      </c>
      <c r="I19" s="54">
        <f t="shared" si="1"/>
        <v>2300</v>
      </c>
    </row>
    <row r="20" spans="1:9" ht="12.75">
      <c r="A20" s="51" t="s">
        <v>106</v>
      </c>
      <c r="B20" s="52"/>
      <c r="C20" s="52"/>
      <c r="D20" s="52"/>
      <c r="E20" s="52"/>
      <c r="F20" s="52"/>
      <c r="G20" s="53">
        <v>2000</v>
      </c>
      <c r="H20" s="54">
        <f t="shared" si="0"/>
        <v>300</v>
      </c>
      <c r="I20" s="54">
        <f t="shared" si="1"/>
        <v>2300</v>
      </c>
    </row>
    <row r="21" spans="1:9" ht="12.75">
      <c r="A21" s="81" t="s">
        <v>97</v>
      </c>
      <c r="B21" s="81"/>
      <c r="C21" s="81"/>
      <c r="D21" s="81"/>
      <c r="E21" s="81"/>
      <c r="F21" s="81"/>
      <c r="G21" s="45">
        <f>SUM(G3:G20)</f>
        <v>94000</v>
      </c>
      <c r="H21" s="46">
        <f>SUM(H3:H20)</f>
        <v>14100</v>
      </c>
      <c r="I21" s="46">
        <f>SUM(I3:I20)</f>
        <v>108100</v>
      </c>
    </row>
    <row r="22" spans="1:10" ht="12.75">
      <c r="A22" s="47"/>
      <c r="B22" s="47"/>
      <c r="C22" s="47"/>
      <c r="D22" s="47"/>
      <c r="E22" s="47"/>
      <c r="F22" s="47"/>
      <c r="G22" s="48"/>
      <c r="H22" s="49"/>
      <c r="I22" s="49"/>
      <c r="J22" s="50"/>
    </row>
    <row r="23" spans="1:10" ht="15">
      <c r="A23" s="76" t="s">
        <v>25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38.25">
      <c r="A24" s="43" t="s">
        <v>37</v>
      </c>
      <c r="B24" s="44" t="s">
        <v>38</v>
      </c>
      <c r="C24" s="44" t="s">
        <v>39</v>
      </c>
      <c r="D24" s="44" t="s">
        <v>40</v>
      </c>
      <c r="E24" s="44" t="s">
        <v>41</v>
      </c>
      <c r="F24" s="35" t="s">
        <v>42</v>
      </c>
      <c r="G24" s="34" t="s">
        <v>98</v>
      </c>
      <c r="H24" s="34" t="s">
        <v>100</v>
      </c>
      <c r="I24" s="34" t="s">
        <v>43</v>
      </c>
      <c r="J24" s="34" t="s">
        <v>101</v>
      </c>
    </row>
    <row r="25" spans="1:10" ht="12.75">
      <c r="A25" s="36" t="s">
        <v>44</v>
      </c>
      <c r="B25" s="37" t="s">
        <v>45</v>
      </c>
      <c r="C25" s="37" t="s">
        <v>46</v>
      </c>
      <c r="D25" s="38" t="s">
        <v>47</v>
      </c>
      <c r="E25" s="38" t="s">
        <v>48</v>
      </c>
      <c r="F25" s="38" t="s">
        <v>49</v>
      </c>
      <c r="G25" s="39">
        <v>8000</v>
      </c>
      <c r="H25" s="40">
        <f>+G25*12</f>
        <v>96000</v>
      </c>
      <c r="I25" s="40">
        <f>+H25*15%</f>
        <v>14400</v>
      </c>
      <c r="J25" s="40">
        <f>SUM(H25:I25)</f>
        <v>110400</v>
      </c>
    </row>
    <row r="26" spans="1:10" ht="12.75">
      <c r="A26" s="36" t="s">
        <v>50</v>
      </c>
      <c r="B26" s="37" t="s">
        <v>51</v>
      </c>
      <c r="C26" s="37" t="s">
        <v>52</v>
      </c>
      <c r="D26" s="38" t="s">
        <v>53</v>
      </c>
      <c r="E26" s="38" t="s">
        <v>48</v>
      </c>
      <c r="F26" s="38" t="s">
        <v>49</v>
      </c>
      <c r="G26" s="39">
        <v>4550</v>
      </c>
      <c r="H26" s="40">
        <f aca="true" t="shared" si="2" ref="H26:H42">+G26*12</f>
        <v>54600</v>
      </c>
      <c r="I26" s="40">
        <f aca="true" t="shared" si="3" ref="I26:I43">+H26*15%</f>
        <v>8190</v>
      </c>
      <c r="J26" s="40">
        <f aca="true" t="shared" si="4" ref="J26:J43">SUM(H26:I26)</f>
        <v>62790</v>
      </c>
    </row>
    <row r="27" spans="1:10" ht="12.75">
      <c r="A27" s="36" t="s">
        <v>54</v>
      </c>
      <c r="B27" s="38" t="s">
        <v>51</v>
      </c>
      <c r="C27" s="38" t="s">
        <v>55</v>
      </c>
      <c r="D27" s="38" t="s">
        <v>53</v>
      </c>
      <c r="E27" s="38" t="s">
        <v>48</v>
      </c>
      <c r="F27" s="38" t="s">
        <v>49</v>
      </c>
      <c r="G27" s="39">
        <v>4550</v>
      </c>
      <c r="H27" s="40">
        <f t="shared" si="2"/>
        <v>54600</v>
      </c>
      <c r="I27" s="40">
        <f t="shared" si="3"/>
        <v>8190</v>
      </c>
      <c r="J27" s="40">
        <f t="shared" si="4"/>
        <v>62790</v>
      </c>
    </row>
    <row r="28" spans="1:10" ht="12.75">
      <c r="A28" s="36" t="s">
        <v>56</v>
      </c>
      <c r="B28" s="38" t="s">
        <v>57</v>
      </c>
      <c r="C28" s="38" t="s">
        <v>58</v>
      </c>
      <c r="D28" s="38" t="s">
        <v>59</v>
      </c>
      <c r="E28" s="38" t="s">
        <v>48</v>
      </c>
      <c r="F28" s="38" t="s">
        <v>49</v>
      </c>
      <c r="G28" s="39">
        <v>7150</v>
      </c>
      <c r="H28" s="40">
        <f t="shared" si="2"/>
        <v>85800</v>
      </c>
      <c r="I28" s="40">
        <f t="shared" si="3"/>
        <v>12870</v>
      </c>
      <c r="J28" s="40">
        <f t="shared" si="4"/>
        <v>98670</v>
      </c>
    </row>
    <row r="29" spans="1:10" ht="12.75">
      <c r="A29" s="36" t="s">
        <v>60</v>
      </c>
      <c r="B29" s="38" t="s">
        <v>61</v>
      </c>
      <c r="C29" s="38" t="s">
        <v>62</v>
      </c>
      <c r="D29" s="38" t="s">
        <v>53</v>
      </c>
      <c r="E29" s="38" t="s">
        <v>48</v>
      </c>
      <c r="F29" s="38" t="s">
        <v>63</v>
      </c>
      <c r="G29" s="39">
        <v>5100</v>
      </c>
      <c r="H29" s="40">
        <f t="shared" si="2"/>
        <v>61200</v>
      </c>
      <c r="I29" s="40">
        <f t="shared" si="3"/>
        <v>9180</v>
      </c>
      <c r="J29" s="40">
        <f t="shared" si="4"/>
        <v>70380</v>
      </c>
    </row>
    <row r="30" spans="1:10" ht="12.75">
      <c r="A30" s="36" t="s">
        <v>64</v>
      </c>
      <c r="B30" s="38" t="s">
        <v>65</v>
      </c>
      <c r="C30" s="38" t="s">
        <v>66</v>
      </c>
      <c r="D30" s="37" t="s">
        <v>67</v>
      </c>
      <c r="E30" s="38" t="s">
        <v>48</v>
      </c>
      <c r="F30" s="38" t="s">
        <v>68</v>
      </c>
      <c r="G30" s="39">
        <v>3950</v>
      </c>
      <c r="H30" s="40">
        <f t="shared" si="2"/>
        <v>47400</v>
      </c>
      <c r="I30" s="40">
        <f t="shared" si="3"/>
        <v>7110</v>
      </c>
      <c r="J30" s="40">
        <f t="shared" si="4"/>
        <v>54510</v>
      </c>
    </row>
    <row r="31" spans="1:10" ht="12.75">
      <c r="A31" s="36" t="s">
        <v>69</v>
      </c>
      <c r="B31" s="38" t="s">
        <v>70</v>
      </c>
      <c r="C31" s="38" t="s">
        <v>71</v>
      </c>
      <c r="D31" s="38" t="s">
        <v>53</v>
      </c>
      <c r="E31" s="38" t="s">
        <v>48</v>
      </c>
      <c r="F31" s="38" t="s">
        <v>49</v>
      </c>
      <c r="G31" s="39">
        <v>4800</v>
      </c>
      <c r="H31" s="40">
        <f t="shared" si="2"/>
        <v>57600</v>
      </c>
      <c r="I31" s="40">
        <f t="shared" si="3"/>
        <v>8640</v>
      </c>
      <c r="J31" s="40">
        <f t="shared" si="4"/>
        <v>66240</v>
      </c>
    </row>
    <row r="32" spans="1:10" ht="12.75">
      <c r="A32" s="36" t="s">
        <v>72</v>
      </c>
      <c r="B32" s="38" t="s">
        <v>73</v>
      </c>
      <c r="C32" s="38" t="s">
        <v>74</v>
      </c>
      <c r="D32" s="38" t="s">
        <v>59</v>
      </c>
      <c r="E32" s="38" t="s">
        <v>48</v>
      </c>
      <c r="F32" s="38" t="s">
        <v>49</v>
      </c>
      <c r="G32" s="39">
        <v>6500</v>
      </c>
      <c r="H32" s="40">
        <f t="shared" si="2"/>
        <v>78000</v>
      </c>
      <c r="I32" s="40">
        <f t="shared" si="3"/>
        <v>11700</v>
      </c>
      <c r="J32" s="40">
        <f t="shared" si="4"/>
        <v>89700</v>
      </c>
    </row>
    <row r="33" spans="1:10" ht="12.75">
      <c r="A33" s="36" t="s">
        <v>75</v>
      </c>
      <c r="B33" s="38" t="s">
        <v>76</v>
      </c>
      <c r="C33" s="38" t="s">
        <v>77</v>
      </c>
      <c r="D33" s="38" t="s">
        <v>67</v>
      </c>
      <c r="E33" s="38" t="s">
        <v>48</v>
      </c>
      <c r="F33" s="38" t="s">
        <v>63</v>
      </c>
      <c r="G33" s="39">
        <v>3850</v>
      </c>
      <c r="H33" s="40">
        <f t="shared" si="2"/>
        <v>46200</v>
      </c>
      <c r="I33" s="40">
        <f t="shared" si="3"/>
        <v>6930</v>
      </c>
      <c r="J33" s="40">
        <f t="shared" si="4"/>
        <v>53130</v>
      </c>
    </row>
    <row r="34" spans="1:10" ht="12.75">
      <c r="A34" s="36" t="s">
        <v>78</v>
      </c>
      <c r="B34" s="38" t="s">
        <v>79</v>
      </c>
      <c r="C34" s="38" t="s">
        <v>80</v>
      </c>
      <c r="D34" s="38" t="s">
        <v>67</v>
      </c>
      <c r="E34" s="38" t="s">
        <v>81</v>
      </c>
      <c r="F34" s="38" t="s">
        <v>68</v>
      </c>
      <c r="G34" s="39">
        <v>3850</v>
      </c>
      <c r="H34" s="40">
        <f t="shared" si="2"/>
        <v>46200</v>
      </c>
      <c r="I34" s="40">
        <f t="shared" si="3"/>
        <v>6930</v>
      </c>
      <c r="J34" s="40">
        <f t="shared" si="4"/>
        <v>53130</v>
      </c>
    </row>
    <row r="35" spans="1:10" ht="12.75">
      <c r="A35" s="36" t="s">
        <v>82</v>
      </c>
      <c r="B35" s="38" t="s">
        <v>83</v>
      </c>
      <c r="C35" s="38" t="s">
        <v>84</v>
      </c>
      <c r="D35" s="38" t="s">
        <v>53</v>
      </c>
      <c r="E35" s="38" t="s">
        <v>48</v>
      </c>
      <c r="F35" s="38" t="s">
        <v>49</v>
      </c>
      <c r="G35" s="39">
        <v>4750</v>
      </c>
      <c r="H35" s="40">
        <f t="shared" si="2"/>
        <v>57000</v>
      </c>
      <c r="I35" s="40">
        <f t="shared" si="3"/>
        <v>8550</v>
      </c>
      <c r="J35" s="40">
        <f t="shared" si="4"/>
        <v>65550</v>
      </c>
    </row>
    <row r="36" spans="1:10" ht="12.75">
      <c r="A36" s="36" t="s">
        <v>85</v>
      </c>
      <c r="B36" s="38" t="s">
        <v>86</v>
      </c>
      <c r="C36" s="38" t="s">
        <v>87</v>
      </c>
      <c r="D36" s="38" t="s">
        <v>67</v>
      </c>
      <c r="E36" s="38" t="s">
        <v>48</v>
      </c>
      <c r="F36" s="38" t="s">
        <v>63</v>
      </c>
      <c r="G36" s="39">
        <v>4150</v>
      </c>
      <c r="H36" s="40">
        <f t="shared" si="2"/>
        <v>49800</v>
      </c>
      <c r="I36" s="40">
        <f t="shared" si="3"/>
        <v>7470</v>
      </c>
      <c r="J36" s="40">
        <f t="shared" si="4"/>
        <v>57270</v>
      </c>
    </row>
    <row r="37" spans="1:10" ht="12.75">
      <c r="A37" s="36" t="s">
        <v>88</v>
      </c>
      <c r="B37" s="38" t="s">
        <v>89</v>
      </c>
      <c r="C37" s="38" t="s">
        <v>90</v>
      </c>
      <c r="D37" s="38" t="s">
        <v>67</v>
      </c>
      <c r="E37" s="38" t="s">
        <v>48</v>
      </c>
      <c r="F37" s="38" t="s">
        <v>49</v>
      </c>
      <c r="G37" s="39">
        <v>6100</v>
      </c>
      <c r="H37" s="40">
        <f t="shared" si="2"/>
        <v>73200</v>
      </c>
      <c r="I37" s="40">
        <f t="shared" si="3"/>
        <v>10980</v>
      </c>
      <c r="J37" s="40">
        <f t="shared" si="4"/>
        <v>84180</v>
      </c>
    </row>
    <row r="38" spans="1:10" ht="12.75">
      <c r="A38" s="36" t="s">
        <v>91</v>
      </c>
      <c r="B38" s="38" t="s">
        <v>92</v>
      </c>
      <c r="C38" s="38" t="s">
        <v>93</v>
      </c>
      <c r="D38" s="38" t="s">
        <v>53</v>
      </c>
      <c r="E38" s="38" t="s">
        <v>48</v>
      </c>
      <c r="F38" s="38" t="s">
        <v>49</v>
      </c>
      <c r="G38" s="39">
        <v>4600</v>
      </c>
      <c r="H38" s="40">
        <f t="shared" si="2"/>
        <v>55200</v>
      </c>
      <c r="I38" s="40">
        <f t="shared" si="3"/>
        <v>8280</v>
      </c>
      <c r="J38" s="40">
        <f t="shared" si="4"/>
        <v>63480</v>
      </c>
    </row>
    <row r="39" spans="1:10" ht="12.75">
      <c r="A39" s="36" t="s">
        <v>94</v>
      </c>
      <c r="B39" s="38" t="s">
        <v>95</v>
      </c>
      <c r="C39" s="38" t="s">
        <v>96</v>
      </c>
      <c r="D39" s="38" t="s">
        <v>67</v>
      </c>
      <c r="E39" s="38" t="s">
        <v>48</v>
      </c>
      <c r="F39" s="38" t="s">
        <v>63</v>
      </c>
      <c r="G39" s="39">
        <v>4150</v>
      </c>
      <c r="H39" s="40">
        <f t="shared" si="2"/>
        <v>49800</v>
      </c>
      <c r="I39" s="40">
        <f t="shared" si="3"/>
        <v>7470</v>
      </c>
      <c r="J39" s="40">
        <f t="shared" si="4"/>
        <v>57270</v>
      </c>
    </row>
    <row r="40" spans="1:10" ht="12.75">
      <c r="A40" s="51" t="s">
        <v>104</v>
      </c>
      <c r="B40" s="52"/>
      <c r="C40" s="52"/>
      <c r="D40" s="52"/>
      <c r="E40" s="52"/>
      <c r="F40" s="52"/>
      <c r="G40" s="53">
        <v>500</v>
      </c>
      <c r="H40" s="54">
        <f t="shared" si="2"/>
        <v>6000</v>
      </c>
      <c r="I40" s="54">
        <f t="shared" si="3"/>
        <v>900</v>
      </c>
      <c r="J40" s="54">
        <f t="shared" si="4"/>
        <v>6900</v>
      </c>
    </row>
    <row r="41" spans="1:10" ht="12.75">
      <c r="A41" s="51" t="s">
        <v>105</v>
      </c>
      <c r="B41" s="52"/>
      <c r="C41" s="52"/>
      <c r="D41" s="52"/>
      <c r="E41" s="52"/>
      <c r="F41" s="52"/>
      <c r="G41" s="53">
        <v>750</v>
      </c>
      <c r="H41" s="54">
        <f t="shared" si="2"/>
        <v>9000</v>
      </c>
      <c r="I41" s="54">
        <f t="shared" si="3"/>
        <v>1350</v>
      </c>
      <c r="J41" s="54">
        <f t="shared" si="4"/>
        <v>10350</v>
      </c>
    </row>
    <row r="42" spans="1:10" ht="12.75">
      <c r="A42" s="51" t="s">
        <v>107</v>
      </c>
      <c r="B42" s="52"/>
      <c r="C42" s="52"/>
      <c r="D42" s="52"/>
      <c r="E42" s="52"/>
      <c r="F42" s="52"/>
      <c r="G42" s="53">
        <v>4200</v>
      </c>
      <c r="H42" s="54">
        <f t="shared" si="2"/>
        <v>50400</v>
      </c>
      <c r="I42" s="54">
        <f t="shared" si="3"/>
        <v>7560</v>
      </c>
      <c r="J42" s="54">
        <f t="shared" si="4"/>
        <v>57960</v>
      </c>
    </row>
    <row r="43" spans="1:10" ht="12.75">
      <c r="A43" s="79" t="s">
        <v>99</v>
      </c>
      <c r="B43" s="79"/>
      <c r="C43" s="79"/>
      <c r="D43" s="79"/>
      <c r="E43" s="79"/>
      <c r="F43" s="79"/>
      <c r="G43" s="41">
        <f>SUM(G25:G42)</f>
        <v>81500</v>
      </c>
      <c r="H43" s="42">
        <f>SUM(H25:H42)</f>
        <v>978000</v>
      </c>
      <c r="I43" s="42">
        <f t="shared" si="3"/>
        <v>146700</v>
      </c>
      <c r="J43" s="42">
        <f t="shared" si="4"/>
        <v>1124700</v>
      </c>
    </row>
  </sheetData>
  <sheetProtection/>
  <mergeCells count="4">
    <mergeCell ref="A1:I1"/>
    <mergeCell ref="A21:F21"/>
    <mergeCell ref="A23:J23"/>
    <mergeCell ref="A43:F4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A20" sqref="A20:J37"/>
    </sheetView>
  </sheetViews>
  <sheetFormatPr defaultColWidth="9.140625" defaultRowHeight="12.75"/>
  <cols>
    <col min="1" max="1" width="43.57421875" style="0" bestFit="1" customWidth="1"/>
    <col min="2" max="2" width="15.8515625" style="0" customWidth="1"/>
    <col min="3" max="3" width="15.28125" style="0" customWidth="1"/>
    <col min="4" max="4" width="11.28125" style="0" bestFit="1" customWidth="1"/>
    <col min="5" max="5" width="9.8515625" style="0" bestFit="1" customWidth="1"/>
    <col min="6" max="6" width="9.28125" style="0" customWidth="1"/>
    <col min="7" max="7" width="13.00390625" style="0" customWidth="1"/>
    <col min="8" max="8" width="11.7109375" style="0" customWidth="1"/>
    <col min="9" max="9" width="13.421875" style="0" customWidth="1"/>
    <col min="10" max="10" width="13.140625" style="0" customWidth="1"/>
  </cols>
  <sheetData>
    <row r="1" spans="1:9" ht="15">
      <c r="A1" s="80" t="s">
        <v>21</v>
      </c>
      <c r="B1" s="80"/>
      <c r="C1" s="80"/>
      <c r="D1" s="80"/>
      <c r="E1" s="80"/>
      <c r="F1" s="80"/>
      <c r="G1" s="80"/>
      <c r="H1" s="80"/>
      <c r="I1" s="80"/>
    </row>
    <row r="2" spans="1:9" ht="25.5">
      <c r="A2" s="34" t="s">
        <v>37</v>
      </c>
      <c r="B2" s="35" t="s">
        <v>38</v>
      </c>
      <c r="C2" s="35" t="s">
        <v>39</v>
      </c>
      <c r="D2" s="35" t="s">
        <v>40</v>
      </c>
      <c r="E2" s="35" t="s">
        <v>41</v>
      </c>
      <c r="F2" s="35" t="s">
        <v>42</v>
      </c>
      <c r="G2" s="34" t="s">
        <v>102</v>
      </c>
      <c r="H2" s="34" t="s">
        <v>43</v>
      </c>
      <c r="I2" s="34" t="s">
        <v>103</v>
      </c>
    </row>
    <row r="3" spans="1:9" ht="12.75">
      <c r="A3" s="36" t="s">
        <v>44</v>
      </c>
      <c r="B3" s="37" t="s">
        <v>45</v>
      </c>
      <c r="C3" s="37" t="s">
        <v>46</v>
      </c>
      <c r="D3" s="38" t="s">
        <v>47</v>
      </c>
      <c r="E3" s="38" t="s">
        <v>48</v>
      </c>
      <c r="F3" s="38" t="s">
        <v>49</v>
      </c>
      <c r="G3" s="39">
        <v>8000</v>
      </c>
      <c r="H3" s="40">
        <f>+G3*15%</f>
        <v>1200</v>
      </c>
      <c r="I3" s="40">
        <f>SUM(G3:H3)</f>
        <v>9200</v>
      </c>
    </row>
    <row r="4" spans="1:9" ht="12.75">
      <c r="A4" s="36" t="s">
        <v>50</v>
      </c>
      <c r="B4" s="37" t="s">
        <v>51</v>
      </c>
      <c r="C4" s="37" t="s">
        <v>52</v>
      </c>
      <c r="D4" s="38" t="s">
        <v>53</v>
      </c>
      <c r="E4" s="38" t="s">
        <v>48</v>
      </c>
      <c r="F4" s="38" t="s">
        <v>49</v>
      </c>
      <c r="G4" s="39">
        <v>8000</v>
      </c>
      <c r="H4" s="40">
        <f aca="true" t="shared" si="0" ref="H4:H17">+G4*15%</f>
        <v>1200</v>
      </c>
      <c r="I4" s="40">
        <f aca="true" t="shared" si="1" ref="I4:I17">SUM(G4:H4)</f>
        <v>9200</v>
      </c>
    </row>
    <row r="5" spans="1:9" ht="12.75">
      <c r="A5" s="36" t="s">
        <v>54</v>
      </c>
      <c r="B5" s="38" t="s">
        <v>51</v>
      </c>
      <c r="C5" s="38" t="s">
        <v>55</v>
      </c>
      <c r="D5" s="38" t="s">
        <v>53</v>
      </c>
      <c r="E5" s="38" t="s">
        <v>48</v>
      </c>
      <c r="F5" s="38" t="s">
        <v>49</v>
      </c>
      <c r="G5" s="39">
        <v>8000</v>
      </c>
      <c r="H5" s="40">
        <f t="shared" si="0"/>
        <v>1200</v>
      </c>
      <c r="I5" s="40">
        <f t="shared" si="1"/>
        <v>9200</v>
      </c>
    </row>
    <row r="6" spans="1:9" ht="12.75">
      <c r="A6" s="36" t="s">
        <v>56</v>
      </c>
      <c r="B6" s="38" t="s">
        <v>57</v>
      </c>
      <c r="C6" s="38" t="s">
        <v>58</v>
      </c>
      <c r="D6" s="38" t="s">
        <v>59</v>
      </c>
      <c r="E6" s="38" t="s">
        <v>48</v>
      </c>
      <c r="F6" s="38" t="s">
        <v>49</v>
      </c>
      <c r="G6" s="39">
        <v>8000</v>
      </c>
      <c r="H6" s="40">
        <f t="shared" si="0"/>
        <v>1200</v>
      </c>
      <c r="I6" s="40">
        <f t="shared" si="1"/>
        <v>9200</v>
      </c>
    </row>
    <row r="7" spans="1:9" ht="12.75">
      <c r="A7" s="36" t="s">
        <v>60</v>
      </c>
      <c r="B7" s="38" t="s">
        <v>61</v>
      </c>
      <c r="C7" s="38" t="s">
        <v>62</v>
      </c>
      <c r="D7" s="38" t="s">
        <v>53</v>
      </c>
      <c r="E7" s="38" t="s">
        <v>48</v>
      </c>
      <c r="F7" s="38" t="s">
        <v>63</v>
      </c>
      <c r="G7" s="39">
        <v>8000</v>
      </c>
      <c r="H7" s="40">
        <f t="shared" si="0"/>
        <v>1200</v>
      </c>
      <c r="I7" s="40">
        <f t="shared" si="1"/>
        <v>9200</v>
      </c>
    </row>
    <row r="8" spans="1:9" ht="12.75">
      <c r="A8" s="36" t="s">
        <v>64</v>
      </c>
      <c r="B8" s="38" t="s">
        <v>65</v>
      </c>
      <c r="C8" s="38" t="s">
        <v>66</v>
      </c>
      <c r="D8" s="37" t="s">
        <v>67</v>
      </c>
      <c r="E8" s="38" t="s">
        <v>48</v>
      </c>
      <c r="F8" s="38" t="s">
        <v>68</v>
      </c>
      <c r="G8" s="39">
        <v>8000</v>
      </c>
      <c r="H8" s="40">
        <f t="shared" si="0"/>
        <v>1200</v>
      </c>
      <c r="I8" s="40">
        <f t="shared" si="1"/>
        <v>9200</v>
      </c>
    </row>
    <row r="9" spans="1:9" ht="12.75">
      <c r="A9" s="36" t="s">
        <v>69</v>
      </c>
      <c r="B9" s="38" t="s">
        <v>70</v>
      </c>
      <c r="C9" s="38" t="s">
        <v>71</v>
      </c>
      <c r="D9" s="38" t="s">
        <v>53</v>
      </c>
      <c r="E9" s="38" t="s">
        <v>48</v>
      </c>
      <c r="F9" s="38" t="s">
        <v>49</v>
      </c>
      <c r="G9" s="39">
        <v>8000</v>
      </c>
      <c r="H9" s="40">
        <f t="shared" si="0"/>
        <v>1200</v>
      </c>
      <c r="I9" s="40">
        <f t="shared" si="1"/>
        <v>9200</v>
      </c>
    </row>
    <row r="10" spans="1:9" ht="12.75">
      <c r="A10" s="36" t="s">
        <v>72</v>
      </c>
      <c r="B10" s="38" t="s">
        <v>73</v>
      </c>
      <c r="C10" s="38" t="s">
        <v>74</v>
      </c>
      <c r="D10" s="38" t="s">
        <v>59</v>
      </c>
      <c r="E10" s="38" t="s">
        <v>48</v>
      </c>
      <c r="F10" s="38" t="s">
        <v>49</v>
      </c>
      <c r="G10" s="39">
        <v>8000</v>
      </c>
      <c r="H10" s="40">
        <f t="shared" si="0"/>
        <v>1200</v>
      </c>
      <c r="I10" s="40">
        <f t="shared" si="1"/>
        <v>9200</v>
      </c>
    </row>
    <row r="11" spans="1:9" ht="12.75">
      <c r="A11" s="36" t="s">
        <v>75</v>
      </c>
      <c r="B11" s="38" t="s">
        <v>76</v>
      </c>
      <c r="C11" s="38" t="s">
        <v>77</v>
      </c>
      <c r="D11" s="38" t="s">
        <v>67</v>
      </c>
      <c r="E11" s="38" t="s">
        <v>48</v>
      </c>
      <c r="F11" s="38" t="s">
        <v>63</v>
      </c>
      <c r="G11" s="39">
        <v>8000</v>
      </c>
      <c r="H11" s="40">
        <f t="shared" si="0"/>
        <v>1200</v>
      </c>
      <c r="I11" s="40">
        <f t="shared" si="1"/>
        <v>9200</v>
      </c>
    </row>
    <row r="12" spans="1:9" ht="12.75">
      <c r="A12" s="36" t="s">
        <v>78</v>
      </c>
      <c r="B12" s="38" t="s">
        <v>79</v>
      </c>
      <c r="C12" s="38" t="s">
        <v>80</v>
      </c>
      <c r="D12" s="38" t="s">
        <v>67</v>
      </c>
      <c r="E12" s="38" t="s">
        <v>81</v>
      </c>
      <c r="F12" s="38" t="s">
        <v>68</v>
      </c>
      <c r="G12" s="39">
        <v>8000</v>
      </c>
      <c r="H12" s="40">
        <f t="shared" si="0"/>
        <v>1200</v>
      </c>
      <c r="I12" s="40">
        <f t="shared" si="1"/>
        <v>9200</v>
      </c>
    </row>
    <row r="13" spans="1:9" ht="12.75">
      <c r="A13" s="36" t="s">
        <v>82</v>
      </c>
      <c r="B13" s="38" t="s">
        <v>83</v>
      </c>
      <c r="C13" s="38" t="s">
        <v>84</v>
      </c>
      <c r="D13" s="38" t="s">
        <v>53</v>
      </c>
      <c r="E13" s="38" t="s">
        <v>48</v>
      </c>
      <c r="F13" s="38" t="s">
        <v>49</v>
      </c>
      <c r="G13" s="39">
        <v>8000</v>
      </c>
      <c r="H13" s="40">
        <f t="shared" si="0"/>
        <v>1200</v>
      </c>
      <c r="I13" s="40">
        <f t="shared" si="1"/>
        <v>9200</v>
      </c>
    </row>
    <row r="14" spans="1:9" ht="12.75">
      <c r="A14" s="36" t="s">
        <v>85</v>
      </c>
      <c r="B14" s="38" t="s">
        <v>86</v>
      </c>
      <c r="C14" s="38" t="s">
        <v>87</v>
      </c>
      <c r="D14" s="38" t="s">
        <v>67</v>
      </c>
      <c r="E14" s="38" t="s">
        <v>48</v>
      </c>
      <c r="F14" s="38" t="s">
        <v>63</v>
      </c>
      <c r="G14" s="39">
        <v>8000</v>
      </c>
      <c r="H14" s="40">
        <f t="shared" si="0"/>
        <v>1200</v>
      </c>
      <c r="I14" s="40">
        <f t="shared" si="1"/>
        <v>9200</v>
      </c>
    </row>
    <row r="15" spans="1:9" ht="12.75">
      <c r="A15" s="36" t="s">
        <v>88</v>
      </c>
      <c r="B15" s="38" t="s">
        <v>89</v>
      </c>
      <c r="C15" s="38" t="s">
        <v>90</v>
      </c>
      <c r="D15" s="38" t="s">
        <v>67</v>
      </c>
      <c r="E15" s="38" t="s">
        <v>48</v>
      </c>
      <c r="F15" s="38" t="s">
        <v>49</v>
      </c>
      <c r="G15" s="39">
        <v>8000</v>
      </c>
      <c r="H15" s="40">
        <f t="shared" si="0"/>
        <v>1200</v>
      </c>
      <c r="I15" s="40">
        <f t="shared" si="1"/>
        <v>9200</v>
      </c>
    </row>
    <row r="16" spans="1:9" ht="12.75">
      <c r="A16" s="36" t="s">
        <v>91</v>
      </c>
      <c r="B16" s="38" t="s">
        <v>92</v>
      </c>
      <c r="C16" s="38" t="s">
        <v>93</v>
      </c>
      <c r="D16" s="38" t="s">
        <v>53</v>
      </c>
      <c r="E16" s="38" t="s">
        <v>48</v>
      </c>
      <c r="F16" s="38" t="s">
        <v>49</v>
      </c>
      <c r="G16" s="39">
        <v>8000</v>
      </c>
      <c r="H16" s="40">
        <f t="shared" si="0"/>
        <v>1200</v>
      </c>
      <c r="I16" s="40">
        <f t="shared" si="1"/>
        <v>9200</v>
      </c>
    </row>
    <row r="17" spans="1:9" ht="12.75">
      <c r="A17" s="36" t="s">
        <v>94</v>
      </c>
      <c r="B17" s="38" t="s">
        <v>95</v>
      </c>
      <c r="C17" s="38" t="s">
        <v>96</v>
      </c>
      <c r="D17" s="38" t="s">
        <v>67</v>
      </c>
      <c r="E17" s="38" t="s">
        <v>48</v>
      </c>
      <c r="F17" s="38" t="s">
        <v>63</v>
      </c>
      <c r="G17" s="39">
        <v>8000</v>
      </c>
      <c r="H17" s="40">
        <f t="shared" si="0"/>
        <v>1200</v>
      </c>
      <c r="I17" s="40">
        <f t="shared" si="1"/>
        <v>9200</v>
      </c>
    </row>
    <row r="18" spans="1:9" ht="12.75">
      <c r="A18" s="81" t="s">
        <v>97</v>
      </c>
      <c r="B18" s="81"/>
      <c r="C18" s="81"/>
      <c r="D18" s="81"/>
      <c r="E18" s="81"/>
      <c r="F18" s="81"/>
      <c r="G18" s="45">
        <f>SUM(G3:G17)</f>
        <v>120000</v>
      </c>
      <c r="H18" s="46">
        <f>SUM(H3:H17)</f>
        <v>18000</v>
      </c>
      <c r="I18" s="46">
        <f>SUM(I3:I17)</f>
        <v>138000</v>
      </c>
    </row>
    <row r="19" spans="1:10" ht="12.75">
      <c r="A19" s="47"/>
      <c r="B19" s="47"/>
      <c r="C19" s="47"/>
      <c r="D19" s="47"/>
      <c r="E19" s="47"/>
      <c r="F19" s="47"/>
      <c r="G19" s="48"/>
      <c r="H19" s="49"/>
      <c r="I19" s="49"/>
      <c r="J19" s="50"/>
    </row>
    <row r="20" spans="1:10" ht="15">
      <c r="A20" s="76" t="s">
        <v>21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38.25">
      <c r="A21" s="43" t="s">
        <v>37</v>
      </c>
      <c r="B21" s="44" t="s">
        <v>38</v>
      </c>
      <c r="C21" s="44" t="s">
        <v>39</v>
      </c>
      <c r="D21" s="44" t="s">
        <v>40</v>
      </c>
      <c r="E21" s="44" t="s">
        <v>41</v>
      </c>
      <c r="F21" s="35" t="s">
        <v>42</v>
      </c>
      <c r="G21" s="34" t="s">
        <v>98</v>
      </c>
      <c r="H21" s="34" t="s">
        <v>100</v>
      </c>
      <c r="I21" s="34" t="s">
        <v>43</v>
      </c>
      <c r="J21" s="34" t="s">
        <v>101</v>
      </c>
    </row>
    <row r="22" spans="1:10" ht="12.75">
      <c r="A22" s="36" t="s">
        <v>44</v>
      </c>
      <c r="B22" s="37" t="s">
        <v>45</v>
      </c>
      <c r="C22" s="37" t="s">
        <v>46</v>
      </c>
      <c r="D22" s="38" t="s">
        <v>47</v>
      </c>
      <c r="E22" s="38" t="s">
        <v>48</v>
      </c>
      <c r="F22" s="38" t="s">
        <v>49</v>
      </c>
      <c r="G22" s="39">
        <v>14520</v>
      </c>
      <c r="H22" s="40">
        <f>+G22*12</f>
        <v>174240</v>
      </c>
      <c r="I22" s="40">
        <f>+H22*15%</f>
        <v>26136</v>
      </c>
      <c r="J22" s="40">
        <f>SUM(H22:I22)</f>
        <v>200376</v>
      </c>
    </row>
    <row r="23" spans="1:10" ht="12.75">
      <c r="A23" s="36" t="s">
        <v>50</v>
      </c>
      <c r="B23" s="37" t="s">
        <v>51</v>
      </c>
      <c r="C23" s="37" t="s">
        <v>52</v>
      </c>
      <c r="D23" s="38" t="s">
        <v>53</v>
      </c>
      <c r="E23" s="38" t="s">
        <v>48</v>
      </c>
      <c r="F23" s="38" t="s">
        <v>49</v>
      </c>
      <c r="G23" s="39">
        <v>5104</v>
      </c>
      <c r="H23" s="40">
        <f aca="true" t="shared" si="2" ref="H23:H36">+G23*12</f>
        <v>61248</v>
      </c>
      <c r="I23" s="40">
        <f aca="true" t="shared" si="3" ref="I23:I37">+H23*15%</f>
        <v>9187.199999999999</v>
      </c>
      <c r="J23" s="40">
        <f aca="true" t="shared" si="4" ref="J23:J37">SUM(H23:I23)</f>
        <v>70435.2</v>
      </c>
    </row>
    <row r="24" spans="1:10" ht="12.75">
      <c r="A24" s="36" t="s">
        <v>54</v>
      </c>
      <c r="B24" s="38" t="s">
        <v>51</v>
      </c>
      <c r="C24" s="38" t="s">
        <v>55</v>
      </c>
      <c r="D24" s="38" t="s">
        <v>53</v>
      </c>
      <c r="E24" s="38" t="s">
        <v>48</v>
      </c>
      <c r="F24" s="38" t="s">
        <v>49</v>
      </c>
      <c r="G24" s="39">
        <v>5104</v>
      </c>
      <c r="H24" s="40">
        <f t="shared" si="2"/>
        <v>61248</v>
      </c>
      <c r="I24" s="40">
        <f t="shared" si="3"/>
        <v>9187.199999999999</v>
      </c>
      <c r="J24" s="40">
        <f t="shared" si="4"/>
        <v>70435.2</v>
      </c>
    </row>
    <row r="25" spans="1:10" ht="12.75">
      <c r="A25" s="36" t="s">
        <v>56</v>
      </c>
      <c r="B25" s="38" t="s">
        <v>57</v>
      </c>
      <c r="C25" s="38" t="s">
        <v>58</v>
      </c>
      <c r="D25" s="38" t="s">
        <v>59</v>
      </c>
      <c r="E25" s="38" t="s">
        <v>48</v>
      </c>
      <c r="F25" s="38" t="s">
        <v>49</v>
      </c>
      <c r="G25" s="39">
        <v>10120</v>
      </c>
      <c r="H25" s="40">
        <f t="shared" si="2"/>
        <v>121440</v>
      </c>
      <c r="I25" s="40">
        <f t="shared" si="3"/>
        <v>18216</v>
      </c>
      <c r="J25" s="40">
        <f t="shared" si="4"/>
        <v>139656</v>
      </c>
    </row>
    <row r="26" spans="1:10" ht="12.75">
      <c r="A26" s="36" t="s">
        <v>60</v>
      </c>
      <c r="B26" s="38" t="s">
        <v>61</v>
      </c>
      <c r="C26" s="38" t="s">
        <v>62</v>
      </c>
      <c r="D26" s="38" t="s">
        <v>53</v>
      </c>
      <c r="E26" s="38" t="s">
        <v>48</v>
      </c>
      <c r="F26" s="38" t="s">
        <v>63</v>
      </c>
      <c r="G26" s="39">
        <v>5104</v>
      </c>
      <c r="H26" s="40">
        <f t="shared" si="2"/>
        <v>61248</v>
      </c>
      <c r="I26" s="40">
        <f t="shared" si="3"/>
        <v>9187.199999999999</v>
      </c>
      <c r="J26" s="40">
        <f t="shared" si="4"/>
        <v>70435.2</v>
      </c>
    </row>
    <row r="27" spans="1:10" ht="12.75">
      <c r="A27" s="36" t="s">
        <v>64</v>
      </c>
      <c r="B27" s="38" t="s">
        <v>65</v>
      </c>
      <c r="C27" s="38" t="s">
        <v>66</v>
      </c>
      <c r="D27" s="37" t="s">
        <v>67</v>
      </c>
      <c r="E27" s="38" t="s">
        <v>48</v>
      </c>
      <c r="F27" s="38" t="s">
        <v>68</v>
      </c>
      <c r="G27" s="39">
        <v>4312</v>
      </c>
      <c r="H27" s="40">
        <f t="shared" si="2"/>
        <v>51744</v>
      </c>
      <c r="I27" s="40">
        <f t="shared" si="3"/>
        <v>7761.599999999999</v>
      </c>
      <c r="J27" s="40">
        <f t="shared" si="4"/>
        <v>59505.6</v>
      </c>
    </row>
    <row r="28" spans="1:10" ht="12.75">
      <c r="A28" s="36" t="s">
        <v>69</v>
      </c>
      <c r="B28" s="38" t="s">
        <v>70</v>
      </c>
      <c r="C28" s="38" t="s">
        <v>71</v>
      </c>
      <c r="D28" s="38" t="s">
        <v>53</v>
      </c>
      <c r="E28" s="38" t="s">
        <v>48</v>
      </c>
      <c r="F28" s="38" t="s">
        <v>49</v>
      </c>
      <c r="G28" s="39">
        <v>5104</v>
      </c>
      <c r="H28" s="40">
        <f t="shared" si="2"/>
        <v>61248</v>
      </c>
      <c r="I28" s="40">
        <f t="shared" si="3"/>
        <v>9187.199999999999</v>
      </c>
      <c r="J28" s="40">
        <f t="shared" si="4"/>
        <v>70435.2</v>
      </c>
    </row>
    <row r="29" spans="1:10" ht="12.75">
      <c r="A29" s="36" t="s">
        <v>72</v>
      </c>
      <c r="B29" s="38" t="s">
        <v>73</v>
      </c>
      <c r="C29" s="38" t="s">
        <v>74</v>
      </c>
      <c r="D29" s="38" t="s">
        <v>59</v>
      </c>
      <c r="E29" s="38" t="s">
        <v>48</v>
      </c>
      <c r="F29" s="38" t="s">
        <v>49</v>
      </c>
      <c r="G29" s="39">
        <v>10120</v>
      </c>
      <c r="H29" s="40">
        <f t="shared" si="2"/>
        <v>121440</v>
      </c>
      <c r="I29" s="40">
        <f t="shared" si="3"/>
        <v>18216</v>
      </c>
      <c r="J29" s="40">
        <f t="shared" si="4"/>
        <v>139656</v>
      </c>
    </row>
    <row r="30" spans="1:10" ht="12.75">
      <c r="A30" s="36" t="s">
        <v>75</v>
      </c>
      <c r="B30" s="38" t="s">
        <v>76</v>
      </c>
      <c r="C30" s="38" t="s">
        <v>77</v>
      </c>
      <c r="D30" s="38" t="s">
        <v>67</v>
      </c>
      <c r="E30" s="38" t="s">
        <v>48</v>
      </c>
      <c r="F30" s="38" t="s">
        <v>63</v>
      </c>
      <c r="G30" s="39">
        <v>4312</v>
      </c>
      <c r="H30" s="40">
        <f t="shared" si="2"/>
        <v>51744</v>
      </c>
      <c r="I30" s="40">
        <f t="shared" si="3"/>
        <v>7761.599999999999</v>
      </c>
      <c r="J30" s="40">
        <f t="shared" si="4"/>
        <v>59505.6</v>
      </c>
    </row>
    <row r="31" spans="1:10" ht="12.75">
      <c r="A31" s="36" t="s">
        <v>78</v>
      </c>
      <c r="B31" s="38" t="s">
        <v>79</v>
      </c>
      <c r="C31" s="38" t="s">
        <v>80</v>
      </c>
      <c r="D31" s="38" t="s">
        <v>67</v>
      </c>
      <c r="E31" s="38" t="s">
        <v>81</v>
      </c>
      <c r="F31" s="38" t="s">
        <v>68</v>
      </c>
      <c r="G31" s="39">
        <v>4312</v>
      </c>
      <c r="H31" s="40">
        <f t="shared" si="2"/>
        <v>51744</v>
      </c>
      <c r="I31" s="40">
        <f t="shared" si="3"/>
        <v>7761.599999999999</v>
      </c>
      <c r="J31" s="40">
        <f t="shared" si="4"/>
        <v>59505.6</v>
      </c>
    </row>
    <row r="32" spans="1:10" ht="12.75">
      <c r="A32" s="36" t="s">
        <v>82</v>
      </c>
      <c r="B32" s="38" t="s">
        <v>83</v>
      </c>
      <c r="C32" s="38" t="s">
        <v>84</v>
      </c>
      <c r="D32" s="38" t="s">
        <v>53</v>
      </c>
      <c r="E32" s="38" t="s">
        <v>48</v>
      </c>
      <c r="F32" s="38" t="s">
        <v>49</v>
      </c>
      <c r="G32" s="39">
        <v>5104</v>
      </c>
      <c r="H32" s="40">
        <f t="shared" si="2"/>
        <v>61248</v>
      </c>
      <c r="I32" s="40">
        <f t="shared" si="3"/>
        <v>9187.199999999999</v>
      </c>
      <c r="J32" s="40">
        <f t="shared" si="4"/>
        <v>70435.2</v>
      </c>
    </row>
    <row r="33" spans="1:10" ht="12.75">
      <c r="A33" s="36" t="s">
        <v>85</v>
      </c>
      <c r="B33" s="38" t="s">
        <v>86</v>
      </c>
      <c r="C33" s="38" t="s">
        <v>87</v>
      </c>
      <c r="D33" s="38" t="s">
        <v>67</v>
      </c>
      <c r="E33" s="38" t="s">
        <v>48</v>
      </c>
      <c r="F33" s="38" t="s">
        <v>63</v>
      </c>
      <c r="G33" s="39">
        <v>4312</v>
      </c>
      <c r="H33" s="40">
        <f t="shared" si="2"/>
        <v>51744</v>
      </c>
      <c r="I33" s="40">
        <f t="shared" si="3"/>
        <v>7761.599999999999</v>
      </c>
      <c r="J33" s="40">
        <f t="shared" si="4"/>
        <v>59505.6</v>
      </c>
    </row>
    <row r="34" spans="1:10" ht="12.75">
      <c r="A34" s="36" t="s">
        <v>88</v>
      </c>
      <c r="B34" s="38" t="s">
        <v>89</v>
      </c>
      <c r="C34" s="38" t="s">
        <v>90</v>
      </c>
      <c r="D34" s="38" t="s">
        <v>67</v>
      </c>
      <c r="E34" s="38" t="s">
        <v>48</v>
      </c>
      <c r="F34" s="38" t="s">
        <v>49</v>
      </c>
      <c r="G34" s="39">
        <v>4312</v>
      </c>
      <c r="H34" s="40">
        <f t="shared" si="2"/>
        <v>51744</v>
      </c>
      <c r="I34" s="40">
        <f t="shared" si="3"/>
        <v>7761.599999999999</v>
      </c>
      <c r="J34" s="40">
        <f t="shared" si="4"/>
        <v>59505.6</v>
      </c>
    </row>
    <row r="35" spans="1:10" ht="12.75">
      <c r="A35" s="36" t="s">
        <v>91</v>
      </c>
      <c r="B35" s="38" t="s">
        <v>92</v>
      </c>
      <c r="C35" s="38" t="s">
        <v>93</v>
      </c>
      <c r="D35" s="38" t="s">
        <v>53</v>
      </c>
      <c r="E35" s="38" t="s">
        <v>48</v>
      </c>
      <c r="F35" s="38" t="s">
        <v>49</v>
      </c>
      <c r="G35" s="39">
        <v>5104</v>
      </c>
      <c r="H35" s="40">
        <f t="shared" si="2"/>
        <v>61248</v>
      </c>
      <c r="I35" s="40">
        <f t="shared" si="3"/>
        <v>9187.199999999999</v>
      </c>
      <c r="J35" s="40">
        <f t="shared" si="4"/>
        <v>70435.2</v>
      </c>
    </row>
    <row r="36" spans="1:10" ht="12.75">
      <c r="A36" s="36" t="s">
        <v>94</v>
      </c>
      <c r="B36" s="38" t="s">
        <v>95</v>
      </c>
      <c r="C36" s="38" t="s">
        <v>96</v>
      </c>
      <c r="D36" s="38" t="s">
        <v>67</v>
      </c>
      <c r="E36" s="38" t="s">
        <v>48</v>
      </c>
      <c r="F36" s="38" t="s">
        <v>63</v>
      </c>
      <c r="G36" s="39">
        <v>4312</v>
      </c>
      <c r="H36" s="40">
        <f t="shared" si="2"/>
        <v>51744</v>
      </c>
      <c r="I36" s="40">
        <f t="shared" si="3"/>
        <v>7761.599999999999</v>
      </c>
      <c r="J36" s="40">
        <f t="shared" si="4"/>
        <v>59505.6</v>
      </c>
    </row>
    <row r="37" spans="1:10" ht="12.75">
      <c r="A37" s="79" t="s">
        <v>99</v>
      </c>
      <c r="B37" s="79"/>
      <c r="C37" s="79"/>
      <c r="D37" s="79"/>
      <c r="E37" s="79"/>
      <c r="F37" s="79"/>
      <c r="G37" s="41">
        <f>SUM(G22:G36)</f>
        <v>91256</v>
      </c>
      <c r="H37" s="42">
        <f>SUM(H22:H36)</f>
        <v>1095072</v>
      </c>
      <c r="I37" s="42">
        <f t="shared" si="3"/>
        <v>164260.8</v>
      </c>
      <c r="J37" s="42">
        <f t="shared" si="4"/>
        <v>1259332.8</v>
      </c>
    </row>
  </sheetData>
  <sheetProtection/>
  <mergeCells count="4">
    <mergeCell ref="A1:I1"/>
    <mergeCell ref="A18:F18"/>
    <mergeCell ref="A20:J20"/>
    <mergeCell ref="A37:F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8">
      <selection activeCell="A20" sqref="A20:J37"/>
    </sheetView>
  </sheetViews>
  <sheetFormatPr defaultColWidth="9.140625" defaultRowHeight="12.75"/>
  <cols>
    <col min="1" max="1" width="43.57421875" style="0" bestFit="1" customWidth="1"/>
    <col min="2" max="2" width="15.8515625" style="0" customWidth="1"/>
    <col min="3" max="3" width="15.28125" style="0" customWidth="1"/>
    <col min="4" max="4" width="11.28125" style="0" bestFit="1" customWidth="1"/>
    <col min="5" max="5" width="9.8515625" style="0" bestFit="1" customWidth="1"/>
    <col min="6" max="6" width="9.28125" style="0" customWidth="1"/>
    <col min="7" max="7" width="13.00390625" style="0" customWidth="1"/>
    <col min="8" max="8" width="11.7109375" style="0" customWidth="1"/>
    <col min="9" max="9" width="13.421875" style="0" customWidth="1"/>
    <col min="10" max="10" width="13.140625" style="0" customWidth="1"/>
  </cols>
  <sheetData>
    <row r="1" spans="1:9" ht="15">
      <c r="A1" s="80" t="s">
        <v>33</v>
      </c>
      <c r="B1" s="80"/>
      <c r="C1" s="80"/>
      <c r="D1" s="80"/>
      <c r="E1" s="80"/>
      <c r="F1" s="80"/>
      <c r="G1" s="80"/>
      <c r="H1" s="80"/>
      <c r="I1" s="80"/>
    </row>
    <row r="2" spans="1:9" ht="25.5">
      <c r="A2" s="34" t="s">
        <v>37</v>
      </c>
      <c r="B2" s="35" t="s">
        <v>38</v>
      </c>
      <c r="C2" s="35" t="s">
        <v>39</v>
      </c>
      <c r="D2" s="35" t="s">
        <v>40</v>
      </c>
      <c r="E2" s="35" t="s">
        <v>41</v>
      </c>
      <c r="F2" s="35" t="s">
        <v>42</v>
      </c>
      <c r="G2" s="34" t="s">
        <v>102</v>
      </c>
      <c r="H2" s="34" t="s">
        <v>43</v>
      </c>
      <c r="I2" s="34" t="s">
        <v>103</v>
      </c>
    </row>
    <row r="3" spans="1:9" ht="12.75">
      <c r="A3" s="36" t="s">
        <v>44</v>
      </c>
      <c r="B3" s="37" t="s">
        <v>45</v>
      </c>
      <c r="C3" s="37" t="s">
        <v>46</v>
      </c>
      <c r="D3" s="38" t="s">
        <v>47</v>
      </c>
      <c r="E3" s="38" t="s">
        <v>48</v>
      </c>
      <c r="F3" s="38" t="s">
        <v>49</v>
      </c>
      <c r="G3" s="39">
        <v>6900</v>
      </c>
      <c r="H3" s="40">
        <f>+G3*15%</f>
        <v>1035</v>
      </c>
      <c r="I3" s="40">
        <f>SUM(G3:H3)</f>
        <v>7935</v>
      </c>
    </row>
    <row r="4" spans="1:9" ht="12.75">
      <c r="A4" s="36" t="s">
        <v>50</v>
      </c>
      <c r="B4" s="37" t="s">
        <v>51</v>
      </c>
      <c r="C4" s="37" t="s">
        <v>52</v>
      </c>
      <c r="D4" s="38" t="s">
        <v>53</v>
      </c>
      <c r="E4" s="38" t="s">
        <v>48</v>
      </c>
      <c r="F4" s="38" t="s">
        <v>49</v>
      </c>
      <c r="G4" s="39">
        <v>6900</v>
      </c>
      <c r="H4" s="40">
        <f aca="true" t="shared" si="0" ref="H4:H17">+G4*15%</f>
        <v>1035</v>
      </c>
      <c r="I4" s="40">
        <f aca="true" t="shared" si="1" ref="I4:I17">SUM(G4:H4)</f>
        <v>7935</v>
      </c>
    </row>
    <row r="5" spans="1:9" ht="12.75">
      <c r="A5" s="36" t="s">
        <v>54</v>
      </c>
      <c r="B5" s="38" t="s">
        <v>51</v>
      </c>
      <c r="C5" s="38" t="s">
        <v>55</v>
      </c>
      <c r="D5" s="38" t="s">
        <v>53</v>
      </c>
      <c r="E5" s="38" t="s">
        <v>48</v>
      </c>
      <c r="F5" s="38" t="s">
        <v>49</v>
      </c>
      <c r="G5" s="39">
        <v>6900</v>
      </c>
      <c r="H5" s="40">
        <f t="shared" si="0"/>
        <v>1035</v>
      </c>
      <c r="I5" s="40">
        <f t="shared" si="1"/>
        <v>7935</v>
      </c>
    </row>
    <row r="6" spans="1:9" ht="12.75">
      <c r="A6" s="36" t="s">
        <v>56</v>
      </c>
      <c r="B6" s="38" t="s">
        <v>57</v>
      </c>
      <c r="C6" s="38" t="s">
        <v>58</v>
      </c>
      <c r="D6" s="38" t="s">
        <v>59</v>
      </c>
      <c r="E6" s="38" t="s">
        <v>48</v>
      </c>
      <c r="F6" s="38" t="s">
        <v>49</v>
      </c>
      <c r="G6" s="39">
        <v>6900</v>
      </c>
      <c r="H6" s="40">
        <f t="shared" si="0"/>
        <v>1035</v>
      </c>
      <c r="I6" s="40">
        <f t="shared" si="1"/>
        <v>7935</v>
      </c>
    </row>
    <row r="7" spans="1:9" ht="12.75">
      <c r="A7" s="36" t="s">
        <v>60</v>
      </c>
      <c r="B7" s="38" t="s">
        <v>61</v>
      </c>
      <c r="C7" s="38" t="s">
        <v>62</v>
      </c>
      <c r="D7" s="38" t="s">
        <v>53</v>
      </c>
      <c r="E7" s="38" t="s">
        <v>48</v>
      </c>
      <c r="F7" s="38" t="s">
        <v>63</v>
      </c>
      <c r="G7" s="39">
        <v>4400</v>
      </c>
      <c r="H7" s="40">
        <f t="shared" si="0"/>
        <v>660</v>
      </c>
      <c r="I7" s="40">
        <f t="shared" si="1"/>
        <v>5060</v>
      </c>
    </row>
    <row r="8" spans="1:9" ht="12.75">
      <c r="A8" s="36" t="s">
        <v>64</v>
      </c>
      <c r="B8" s="38" t="s">
        <v>65</v>
      </c>
      <c r="C8" s="38" t="s">
        <v>66</v>
      </c>
      <c r="D8" s="37" t="s">
        <v>67</v>
      </c>
      <c r="E8" s="38" t="s">
        <v>48</v>
      </c>
      <c r="F8" s="38" t="s">
        <v>68</v>
      </c>
      <c r="G8" s="39">
        <v>4400</v>
      </c>
      <c r="H8" s="40">
        <f t="shared" si="0"/>
        <v>660</v>
      </c>
      <c r="I8" s="40">
        <f t="shared" si="1"/>
        <v>5060</v>
      </c>
    </row>
    <row r="9" spans="1:9" ht="12.75">
      <c r="A9" s="36" t="s">
        <v>69</v>
      </c>
      <c r="B9" s="38" t="s">
        <v>70</v>
      </c>
      <c r="C9" s="38" t="s">
        <v>71</v>
      </c>
      <c r="D9" s="38" t="s">
        <v>53</v>
      </c>
      <c r="E9" s="38" t="s">
        <v>48</v>
      </c>
      <c r="F9" s="38" t="s">
        <v>49</v>
      </c>
      <c r="G9" s="39">
        <v>6900</v>
      </c>
      <c r="H9" s="40">
        <f t="shared" si="0"/>
        <v>1035</v>
      </c>
      <c r="I9" s="40">
        <f t="shared" si="1"/>
        <v>7935</v>
      </c>
    </row>
    <row r="10" spans="1:9" ht="12.75">
      <c r="A10" s="36" t="s">
        <v>72</v>
      </c>
      <c r="B10" s="38" t="s">
        <v>73</v>
      </c>
      <c r="C10" s="38" t="s">
        <v>74</v>
      </c>
      <c r="D10" s="38" t="s">
        <v>59</v>
      </c>
      <c r="E10" s="38" t="s">
        <v>48</v>
      </c>
      <c r="F10" s="38" t="s">
        <v>49</v>
      </c>
      <c r="G10" s="39">
        <v>6900</v>
      </c>
      <c r="H10" s="40">
        <f t="shared" si="0"/>
        <v>1035</v>
      </c>
      <c r="I10" s="40">
        <f t="shared" si="1"/>
        <v>7935</v>
      </c>
    </row>
    <row r="11" spans="1:9" ht="12.75">
      <c r="A11" s="36" t="s">
        <v>75</v>
      </c>
      <c r="B11" s="38" t="s">
        <v>76</v>
      </c>
      <c r="C11" s="38" t="s">
        <v>77</v>
      </c>
      <c r="D11" s="38" t="s">
        <v>67</v>
      </c>
      <c r="E11" s="38" t="s">
        <v>48</v>
      </c>
      <c r="F11" s="38" t="s">
        <v>63</v>
      </c>
      <c r="G11" s="39">
        <v>4400</v>
      </c>
      <c r="H11" s="40">
        <f t="shared" si="0"/>
        <v>660</v>
      </c>
      <c r="I11" s="40">
        <f t="shared" si="1"/>
        <v>5060</v>
      </c>
    </row>
    <row r="12" spans="1:9" ht="12.75">
      <c r="A12" s="36" t="s">
        <v>78</v>
      </c>
      <c r="B12" s="38" t="s">
        <v>79</v>
      </c>
      <c r="C12" s="38" t="s">
        <v>80</v>
      </c>
      <c r="D12" s="38" t="s">
        <v>67</v>
      </c>
      <c r="E12" s="38" t="s">
        <v>81</v>
      </c>
      <c r="F12" s="38" t="s">
        <v>68</v>
      </c>
      <c r="G12" s="39">
        <v>4400</v>
      </c>
      <c r="H12" s="40">
        <f t="shared" si="0"/>
        <v>660</v>
      </c>
      <c r="I12" s="40">
        <f t="shared" si="1"/>
        <v>5060</v>
      </c>
    </row>
    <row r="13" spans="1:9" ht="12.75">
      <c r="A13" s="36" t="s">
        <v>82</v>
      </c>
      <c r="B13" s="38" t="s">
        <v>83</v>
      </c>
      <c r="C13" s="38" t="s">
        <v>84</v>
      </c>
      <c r="D13" s="38" t="s">
        <v>53</v>
      </c>
      <c r="E13" s="38" t="s">
        <v>48</v>
      </c>
      <c r="F13" s="38" t="s">
        <v>49</v>
      </c>
      <c r="G13" s="39">
        <v>6900</v>
      </c>
      <c r="H13" s="40">
        <f t="shared" si="0"/>
        <v>1035</v>
      </c>
      <c r="I13" s="40">
        <f t="shared" si="1"/>
        <v>7935</v>
      </c>
    </row>
    <row r="14" spans="1:9" ht="12.75">
      <c r="A14" s="36" t="s">
        <v>85</v>
      </c>
      <c r="B14" s="38" t="s">
        <v>86</v>
      </c>
      <c r="C14" s="38" t="s">
        <v>87</v>
      </c>
      <c r="D14" s="38" t="s">
        <v>67</v>
      </c>
      <c r="E14" s="38" t="s">
        <v>48</v>
      </c>
      <c r="F14" s="38" t="s">
        <v>63</v>
      </c>
      <c r="G14" s="39">
        <v>4400</v>
      </c>
      <c r="H14" s="40">
        <f t="shared" si="0"/>
        <v>660</v>
      </c>
      <c r="I14" s="40">
        <f t="shared" si="1"/>
        <v>5060</v>
      </c>
    </row>
    <row r="15" spans="1:9" ht="12.75">
      <c r="A15" s="36" t="s">
        <v>88</v>
      </c>
      <c r="B15" s="38" t="s">
        <v>89</v>
      </c>
      <c r="C15" s="38" t="s">
        <v>90</v>
      </c>
      <c r="D15" s="38" t="s">
        <v>67</v>
      </c>
      <c r="E15" s="38" t="s">
        <v>48</v>
      </c>
      <c r="F15" s="38" t="s">
        <v>49</v>
      </c>
      <c r="G15" s="39">
        <v>6900</v>
      </c>
      <c r="H15" s="40">
        <f t="shared" si="0"/>
        <v>1035</v>
      </c>
      <c r="I15" s="40">
        <f t="shared" si="1"/>
        <v>7935</v>
      </c>
    </row>
    <row r="16" spans="1:9" ht="12.75">
      <c r="A16" s="36" t="s">
        <v>91</v>
      </c>
      <c r="B16" s="38" t="s">
        <v>92</v>
      </c>
      <c r="C16" s="38" t="s">
        <v>93</v>
      </c>
      <c r="D16" s="38" t="s">
        <v>53</v>
      </c>
      <c r="E16" s="38" t="s">
        <v>48</v>
      </c>
      <c r="F16" s="38" t="s">
        <v>49</v>
      </c>
      <c r="G16" s="39">
        <v>33740</v>
      </c>
      <c r="H16" s="40">
        <f t="shared" si="0"/>
        <v>5061</v>
      </c>
      <c r="I16" s="40">
        <f t="shared" si="1"/>
        <v>38801</v>
      </c>
    </row>
    <row r="17" spans="1:9" ht="12.75">
      <c r="A17" s="36" t="s">
        <v>94</v>
      </c>
      <c r="B17" s="38" t="s">
        <v>95</v>
      </c>
      <c r="C17" s="38" t="s">
        <v>96</v>
      </c>
      <c r="D17" s="38" t="s">
        <v>67</v>
      </c>
      <c r="E17" s="38" t="s">
        <v>48</v>
      </c>
      <c r="F17" s="38" t="s">
        <v>63</v>
      </c>
      <c r="G17" s="39">
        <v>18950</v>
      </c>
      <c r="H17" s="40">
        <f t="shared" si="0"/>
        <v>2842.5</v>
      </c>
      <c r="I17" s="40">
        <f t="shared" si="1"/>
        <v>21792.5</v>
      </c>
    </row>
    <row r="18" spans="1:9" ht="12.75">
      <c r="A18" s="81" t="s">
        <v>97</v>
      </c>
      <c r="B18" s="81"/>
      <c r="C18" s="81"/>
      <c r="D18" s="81"/>
      <c r="E18" s="81"/>
      <c r="F18" s="81"/>
      <c r="G18" s="45">
        <f>SUM(G3:G17)</f>
        <v>129890</v>
      </c>
      <c r="H18" s="46">
        <f>SUM(H3:H17)</f>
        <v>19483.5</v>
      </c>
      <c r="I18" s="46">
        <f>SUM(I3:I17)</f>
        <v>149373.5</v>
      </c>
    </row>
    <row r="19" spans="1:10" ht="12.75">
      <c r="A19" s="47"/>
      <c r="B19" s="47"/>
      <c r="C19" s="47"/>
      <c r="D19" s="47"/>
      <c r="E19" s="47"/>
      <c r="F19" s="47"/>
      <c r="G19" s="48"/>
      <c r="H19" s="49"/>
      <c r="I19" s="49"/>
      <c r="J19" s="50"/>
    </row>
    <row r="20" spans="1:10" ht="15">
      <c r="A20" s="76" t="s">
        <v>33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38.25">
      <c r="A21" s="43" t="s">
        <v>37</v>
      </c>
      <c r="B21" s="44" t="s">
        <v>38</v>
      </c>
      <c r="C21" s="44" t="s">
        <v>39</v>
      </c>
      <c r="D21" s="44" t="s">
        <v>40</v>
      </c>
      <c r="E21" s="44" t="s">
        <v>41</v>
      </c>
      <c r="F21" s="35" t="s">
        <v>42</v>
      </c>
      <c r="G21" s="34" t="s">
        <v>98</v>
      </c>
      <c r="H21" s="34" t="s">
        <v>100</v>
      </c>
      <c r="I21" s="34" t="s">
        <v>43</v>
      </c>
      <c r="J21" s="34" t="s">
        <v>101</v>
      </c>
    </row>
    <row r="22" spans="1:10" ht="12.75">
      <c r="A22" s="36" t="s">
        <v>44</v>
      </c>
      <c r="B22" s="37" t="s">
        <v>45</v>
      </c>
      <c r="C22" s="37" t="s">
        <v>46</v>
      </c>
      <c r="D22" s="38" t="s">
        <v>47</v>
      </c>
      <c r="E22" s="38" t="s">
        <v>48</v>
      </c>
      <c r="F22" s="38" t="s">
        <v>49</v>
      </c>
      <c r="G22" s="39">
        <v>15055.19</v>
      </c>
      <c r="H22" s="40">
        <f>+G22*12</f>
        <v>180662.28</v>
      </c>
      <c r="I22" s="40">
        <f>+H22*15%</f>
        <v>27099.342</v>
      </c>
      <c r="J22" s="40">
        <f>SUM(H22:I22)</f>
        <v>207761.622</v>
      </c>
    </row>
    <row r="23" spans="1:10" ht="12.75">
      <c r="A23" s="36" t="s">
        <v>50</v>
      </c>
      <c r="B23" s="37" t="s">
        <v>51</v>
      </c>
      <c r="C23" s="37" t="s">
        <v>52</v>
      </c>
      <c r="D23" s="38" t="s">
        <v>53</v>
      </c>
      <c r="E23" s="38" t="s">
        <v>48</v>
      </c>
      <c r="F23" s="38" t="s">
        <v>49</v>
      </c>
      <c r="G23" s="39">
        <v>9563.47</v>
      </c>
      <c r="H23" s="40">
        <f aca="true" t="shared" si="2" ref="H23:H36">+G23*12</f>
        <v>114761.63999999998</v>
      </c>
      <c r="I23" s="40">
        <f aca="true" t="shared" si="3" ref="I23:I37">+H23*15%</f>
        <v>17214.245999999996</v>
      </c>
      <c r="J23" s="40">
        <f aca="true" t="shared" si="4" ref="J23:J37">SUM(H23:I23)</f>
        <v>131975.88599999997</v>
      </c>
    </row>
    <row r="24" spans="1:10" ht="12.75">
      <c r="A24" s="36" t="s">
        <v>54</v>
      </c>
      <c r="B24" s="38" t="s">
        <v>51</v>
      </c>
      <c r="C24" s="38" t="s">
        <v>55</v>
      </c>
      <c r="D24" s="38" t="s">
        <v>53</v>
      </c>
      <c r="E24" s="38" t="s">
        <v>48</v>
      </c>
      <c r="F24" s="38" t="s">
        <v>49</v>
      </c>
      <c r="G24" s="39">
        <v>9563.47</v>
      </c>
      <c r="H24" s="40">
        <f t="shared" si="2"/>
        <v>114761.63999999998</v>
      </c>
      <c r="I24" s="40">
        <f t="shared" si="3"/>
        <v>17214.245999999996</v>
      </c>
      <c r="J24" s="40">
        <f t="shared" si="4"/>
        <v>131975.88599999997</v>
      </c>
    </row>
    <row r="25" spans="1:10" ht="12.75">
      <c r="A25" s="36" t="s">
        <v>56</v>
      </c>
      <c r="B25" s="38" t="s">
        <v>57</v>
      </c>
      <c r="C25" s="38" t="s">
        <v>58</v>
      </c>
      <c r="D25" s="38" t="s">
        <v>59</v>
      </c>
      <c r="E25" s="38" t="s">
        <v>48</v>
      </c>
      <c r="F25" s="38" t="s">
        <v>49</v>
      </c>
      <c r="G25" s="39">
        <v>10958.15</v>
      </c>
      <c r="H25" s="40">
        <f t="shared" si="2"/>
        <v>131497.8</v>
      </c>
      <c r="I25" s="40">
        <f t="shared" si="3"/>
        <v>19724.67</v>
      </c>
      <c r="J25" s="40">
        <f t="shared" si="4"/>
        <v>151222.46999999997</v>
      </c>
    </row>
    <row r="26" spans="1:10" ht="12.75">
      <c r="A26" s="36" t="s">
        <v>60</v>
      </c>
      <c r="B26" s="38" t="s">
        <v>61</v>
      </c>
      <c r="C26" s="38" t="s">
        <v>62</v>
      </c>
      <c r="D26" s="38" t="s">
        <v>53</v>
      </c>
      <c r="E26" s="38" t="s">
        <v>48</v>
      </c>
      <c r="F26" s="38" t="s">
        <v>63</v>
      </c>
      <c r="G26" s="39">
        <v>6692.53</v>
      </c>
      <c r="H26" s="40">
        <f t="shared" si="2"/>
        <v>80310.36</v>
      </c>
      <c r="I26" s="40">
        <f t="shared" si="3"/>
        <v>12046.554</v>
      </c>
      <c r="J26" s="40">
        <f t="shared" si="4"/>
        <v>92356.914</v>
      </c>
    </row>
    <row r="27" spans="1:10" ht="12.75">
      <c r="A27" s="36" t="s">
        <v>64</v>
      </c>
      <c r="B27" s="38" t="s">
        <v>65</v>
      </c>
      <c r="C27" s="38" t="s">
        <v>66</v>
      </c>
      <c r="D27" s="37" t="s">
        <v>67</v>
      </c>
      <c r="E27" s="38" t="s">
        <v>48</v>
      </c>
      <c r="F27" s="38" t="s">
        <v>68</v>
      </c>
      <c r="G27" s="39">
        <v>4476.37</v>
      </c>
      <c r="H27" s="40">
        <f t="shared" si="2"/>
        <v>53716.44</v>
      </c>
      <c r="I27" s="40">
        <f t="shared" si="3"/>
        <v>8057.466</v>
      </c>
      <c r="J27" s="40">
        <f t="shared" si="4"/>
        <v>61773.906</v>
      </c>
    </row>
    <row r="28" spans="1:10" ht="12.75">
      <c r="A28" s="36" t="s">
        <v>69</v>
      </c>
      <c r="B28" s="38" t="s">
        <v>70</v>
      </c>
      <c r="C28" s="38" t="s">
        <v>71</v>
      </c>
      <c r="D28" s="38" t="s">
        <v>53</v>
      </c>
      <c r="E28" s="38" t="s">
        <v>48</v>
      </c>
      <c r="F28" s="38" t="s">
        <v>49</v>
      </c>
      <c r="G28" s="39">
        <v>9563.47</v>
      </c>
      <c r="H28" s="40">
        <f t="shared" si="2"/>
        <v>114761.63999999998</v>
      </c>
      <c r="I28" s="40">
        <f t="shared" si="3"/>
        <v>17214.245999999996</v>
      </c>
      <c r="J28" s="40">
        <f t="shared" si="4"/>
        <v>131975.88599999997</v>
      </c>
    </row>
    <row r="29" spans="1:10" ht="12.75">
      <c r="A29" s="36" t="s">
        <v>72</v>
      </c>
      <c r="B29" s="38" t="s">
        <v>73</v>
      </c>
      <c r="C29" s="38" t="s">
        <v>74</v>
      </c>
      <c r="D29" s="38" t="s">
        <v>59</v>
      </c>
      <c r="E29" s="38" t="s">
        <v>48</v>
      </c>
      <c r="F29" s="38" t="s">
        <v>49</v>
      </c>
      <c r="G29" s="39">
        <v>14056.93</v>
      </c>
      <c r="H29" s="40">
        <f t="shared" si="2"/>
        <v>168683.16</v>
      </c>
      <c r="I29" s="40">
        <f t="shared" si="3"/>
        <v>25302.474</v>
      </c>
      <c r="J29" s="40">
        <f t="shared" si="4"/>
        <v>193985.634</v>
      </c>
    </row>
    <row r="30" spans="1:10" ht="12.75">
      <c r="A30" s="36" t="s">
        <v>75</v>
      </c>
      <c r="B30" s="38" t="s">
        <v>76</v>
      </c>
      <c r="C30" s="38" t="s">
        <v>77</v>
      </c>
      <c r="D30" s="38" t="s">
        <v>67</v>
      </c>
      <c r="E30" s="38" t="s">
        <v>48</v>
      </c>
      <c r="F30" s="38" t="s">
        <v>63</v>
      </c>
      <c r="G30" s="39">
        <v>4476.37</v>
      </c>
      <c r="H30" s="40">
        <f t="shared" si="2"/>
        <v>53716.44</v>
      </c>
      <c r="I30" s="40">
        <f t="shared" si="3"/>
        <v>8057.466</v>
      </c>
      <c r="J30" s="40">
        <f t="shared" si="4"/>
        <v>61773.906</v>
      </c>
    </row>
    <row r="31" spans="1:10" ht="12.75">
      <c r="A31" s="36" t="s">
        <v>78</v>
      </c>
      <c r="B31" s="38" t="s">
        <v>79</v>
      </c>
      <c r="C31" s="38" t="s">
        <v>80</v>
      </c>
      <c r="D31" s="38" t="s">
        <v>67</v>
      </c>
      <c r="E31" s="38" t="s">
        <v>81</v>
      </c>
      <c r="F31" s="38" t="s">
        <v>68</v>
      </c>
      <c r="G31" s="39">
        <v>4476.37</v>
      </c>
      <c r="H31" s="40">
        <f t="shared" si="2"/>
        <v>53716.44</v>
      </c>
      <c r="I31" s="40">
        <f t="shared" si="3"/>
        <v>8057.466</v>
      </c>
      <c r="J31" s="40">
        <f t="shared" si="4"/>
        <v>61773.906</v>
      </c>
    </row>
    <row r="32" spans="1:10" ht="12.75">
      <c r="A32" s="36" t="s">
        <v>82</v>
      </c>
      <c r="B32" s="38" t="s">
        <v>83</v>
      </c>
      <c r="C32" s="38" t="s">
        <v>84</v>
      </c>
      <c r="D32" s="38" t="s">
        <v>53</v>
      </c>
      <c r="E32" s="38" t="s">
        <v>48</v>
      </c>
      <c r="F32" s="38" t="s">
        <v>49</v>
      </c>
      <c r="G32" s="39">
        <v>9563.47</v>
      </c>
      <c r="H32" s="40">
        <f t="shared" si="2"/>
        <v>114761.63999999998</v>
      </c>
      <c r="I32" s="40">
        <f t="shared" si="3"/>
        <v>17214.245999999996</v>
      </c>
      <c r="J32" s="40">
        <f t="shared" si="4"/>
        <v>131975.88599999997</v>
      </c>
    </row>
    <row r="33" spans="1:10" ht="12.75">
      <c r="A33" s="36" t="s">
        <v>85</v>
      </c>
      <c r="B33" s="38" t="s">
        <v>86</v>
      </c>
      <c r="C33" s="38" t="s">
        <v>87</v>
      </c>
      <c r="D33" s="38" t="s">
        <v>67</v>
      </c>
      <c r="E33" s="38" t="s">
        <v>48</v>
      </c>
      <c r="F33" s="38" t="s">
        <v>63</v>
      </c>
      <c r="G33" s="39">
        <v>4476.37</v>
      </c>
      <c r="H33" s="40">
        <f t="shared" si="2"/>
        <v>53716.44</v>
      </c>
      <c r="I33" s="40">
        <f t="shared" si="3"/>
        <v>8057.466</v>
      </c>
      <c r="J33" s="40">
        <f t="shared" si="4"/>
        <v>61773.906</v>
      </c>
    </row>
    <row r="34" spans="1:10" ht="12.75">
      <c r="A34" s="36" t="s">
        <v>88</v>
      </c>
      <c r="B34" s="38" t="s">
        <v>89</v>
      </c>
      <c r="C34" s="38" t="s">
        <v>90</v>
      </c>
      <c r="D34" s="38" t="s">
        <v>67</v>
      </c>
      <c r="E34" s="38" t="s">
        <v>48</v>
      </c>
      <c r="F34" s="38" t="s">
        <v>49</v>
      </c>
      <c r="G34" s="39">
        <v>5304.08</v>
      </c>
      <c r="H34" s="40">
        <f t="shared" si="2"/>
        <v>63648.96</v>
      </c>
      <c r="I34" s="40">
        <f t="shared" si="3"/>
        <v>9547.344</v>
      </c>
      <c r="J34" s="40">
        <f t="shared" si="4"/>
        <v>73196.304</v>
      </c>
    </row>
    <row r="35" spans="1:10" ht="12.75">
      <c r="A35" s="36" t="s">
        <v>91</v>
      </c>
      <c r="B35" s="38" t="s">
        <v>92</v>
      </c>
      <c r="C35" s="38" t="s">
        <v>93</v>
      </c>
      <c r="D35" s="38" t="s">
        <v>53</v>
      </c>
      <c r="E35" s="38" t="s">
        <v>48</v>
      </c>
      <c r="F35" s="38" t="s">
        <v>49</v>
      </c>
      <c r="G35" s="39">
        <v>27568.79</v>
      </c>
      <c r="H35" s="40">
        <f t="shared" si="2"/>
        <v>330825.48</v>
      </c>
      <c r="I35" s="40">
        <f t="shared" si="3"/>
        <v>49623.82199999999</v>
      </c>
      <c r="J35" s="40">
        <f t="shared" si="4"/>
        <v>380449.30199999997</v>
      </c>
    </row>
    <row r="36" spans="1:10" ht="12.75">
      <c r="A36" s="36" t="s">
        <v>94</v>
      </c>
      <c r="B36" s="38" t="s">
        <v>95</v>
      </c>
      <c r="C36" s="38" t="s">
        <v>96</v>
      </c>
      <c r="D36" s="38" t="s">
        <v>67</v>
      </c>
      <c r="E36" s="38" t="s">
        <v>48</v>
      </c>
      <c r="F36" s="38" t="s">
        <v>63</v>
      </c>
      <c r="G36" s="39">
        <v>23911.53</v>
      </c>
      <c r="H36" s="40">
        <f t="shared" si="2"/>
        <v>286938.36</v>
      </c>
      <c r="I36" s="40">
        <f t="shared" si="3"/>
        <v>43040.75399999999</v>
      </c>
      <c r="J36" s="40">
        <f t="shared" si="4"/>
        <v>329979.114</v>
      </c>
    </row>
    <row r="37" spans="1:10" ht="12.75">
      <c r="A37" s="79" t="s">
        <v>99</v>
      </c>
      <c r="B37" s="79"/>
      <c r="C37" s="79"/>
      <c r="D37" s="79"/>
      <c r="E37" s="79"/>
      <c r="F37" s="79"/>
      <c r="G37" s="41">
        <f>SUM(G22:G36)</f>
        <v>159706.55999999997</v>
      </c>
      <c r="H37" s="42">
        <f>SUM(H22:H36)</f>
        <v>1916478.7199999997</v>
      </c>
      <c r="I37" s="42">
        <f t="shared" si="3"/>
        <v>287471.80799999996</v>
      </c>
      <c r="J37" s="42">
        <f t="shared" si="4"/>
        <v>2203950.528</v>
      </c>
    </row>
  </sheetData>
  <sheetProtection/>
  <mergeCells count="4">
    <mergeCell ref="A1:I1"/>
    <mergeCell ref="A18:F18"/>
    <mergeCell ref="A20:J20"/>
    <mergeCell ref="A37:F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A20" sqref="A20:J37"/>
    </sheetView>
  </sheetViews>
  <sheetFormatPr defaultColWidth="9.140625" defaultRowHeight="12.75"/>
  <cols>
    <col min="1" max="1" width="43.57421875" style="0" bestFit="1" customWidth="1"/>
    <col min="2" max="2" width="15.8515625" style="0" customWidth="1"/>
    <col min="3" max="3" width="15.28125" style="0" customWidth="1"/>
    <col min="4" max="4" width="11.28125" style="0" bestFit="1" customWidth="1"/>
    <col min="5" max="5" width="9.8515625" style="0" bestFit="1" customWidth="1"/>
    <col min="6" max="6" width="9.28125" style="0" customWidth="1"/>
    <col min="7" max="7" width="13.00390625" style="0" customWidth="1"/>
    <col min="8" max="8" width="11.7109375" style="0" customWidth="1"/>
    <col min="9" max="9" width="13.421875" style="0" customWidth="1"/>
    <col min="10" max="10" width="13.140625" style="0" customWidth="1"/>
  </cols>
  <sheetData>
    <row r="1" spans="1:9" ht="15">
      <c r="A1" s="80" t="s">
        <v>14</v>
      </c>
      <c r="B1" s="80"/>
      <c r="C1" s="80"/>
      <c r="D1" s="80"/>
      <c r="E1" s="80"/>
      <c r="F1" s="80"/>
      <c r="G1" s="80"/>
      <c r="H1" s="80"/>
      <c r="I1" s="80"/>
    </row>
    <row r="2" spans="1:9" ht="25.5">
      <c r="A2" s="34" t="s">
        <v>37</v>
      </c>
      <c r="B2" s="35" t="s">
        <v>38</v>
      </c>
      <c r="C2" s="35" t="s">
        <v>39</v>
      </c>
      <c r="D2" s="35" t="s">
        <v>40</v>
      </c>
      <c r="E2" s="35" t="s">
        <v>41</v>
      </c>
      <c r="F2" s="35" t="s">
        <v>42</v>
      </c>
      <c r="G2" s="34" t="s">
        <v>102</v>
      </c>
      <c r="H2" s="34" t="s">
        <v>43</v>
      </c>
      <c r="I2" s="34" t="s">
        <v>103</v>
      </c>
    </row>
    <row r="3" spans="1:9" ht="12.75">
      <c r="A3" s="36" t="s">
        <v>44</v>
      </c>
      <c r="B3" s="37" t="s">
        <v>45</v>
      </c>
      <c r="C3" s="37" t="s">
        <v>46</v>
      </c>
      <c r="D3" s="38" t="s">
        <v>47</v>
      </c>
      <c r="E3" s="38" t="s">
        <v>48</v>
      </c>
      <c r="F3" s="38" t="s">
        <v>49</v>
      </c>
      <c r="G3" s="39">
        <v>18600</v>
      </c>
      <c r="H3" s="40">
        <f>+G3*15%</f>
        <v>2790</v>
      </c>
      <c r="I3" s="40">
        <f>SUM(G3:H3)</f>
        <v>21390</v>
      </c>
    </row>
    <row r="4" spans="1:9" ht="12.75">
      <c r="A4" s="36" t="s">
        <v>50</v>
      </c>
      <c r="B4" s="37" t="s">
        <v>51</v>
      </c>
      <c r="C4" s="37" t="s">
        <v>52</v>
      </c>
      <c r="D4" s="38" t="s">
        <v>53</v>
      </c>
      <c r="E4" s="38" t="s">
        <v>48</v>
      </c>
      <c r="F4" s="38" t="s">
        <v>49</v>
      </c>
      <c r="G4" s="39">
        <v>18600</v>
      </c>
      <c r="H4" s="40">
        <f aca="true" t="shared" si="0" ref="H4:H17">+G4*15%</f>
        <v>2790</v>
      </c>
      <c r="I4" s="40">
        <f aca="true" t="shared" si="1" ref="I4:I17">SUM(G4:H4)</f>
        <v>21390</v>
      </c>
    </row>
    <row r="5" spans="1:9" ht="12.75">
      <c r="A5" s="36" t="s">
        <v>54</v>
      </c>
      <c r="B5" s="38" t="s">
        <v>51</v>
      </c>
      <c r="C5" s="38" t="s">
        <v>55</v>
      </c>
      <c r="D5" s="38" t="s">
        <v>53</v>
      </c>
      <c r="E5" s="38" t="s">
        <v>48</v>
      </c>
      <c r="F5" s="38" t="s">
        <v>49</v>
      </c>
      <c r="G5" s="39">
        <v>18600</v>
      </c>
      <c r="H5" s="40">
        <f t="shared" si="0"/>
        <v>2790</v>
      </c>
      <c r="I5" s="40">
        <f t="shared" si="1"/>
        <v>21390</v>
      </c>
    </row>
    <row r="6" spans="1:9" ht="12.75">
      <c r="A6" s="36" t="s">
        <v>56</v>
      </c>
      <c r="B6" s="38" t="s">
        <v>57</v>
      </c>
      <c r="C6" s="38" t="s">
        <v>58</v>
      </c>
      <c r="D6" s="38" t="s">
        <v>59</v>
      </c>
      <c r="E6" s="38" t="s">
        <v>48</v>
      </c>
      <c r="F6" s="38" t="s">
        <v>49</v>
      </c>
      <c r="G6" s="39">
        <v>18600</v>
      </c>
      <c r="H6" s="40">
        <f t="shared" si="0"/>
        <v>2790</v>
      </c>
      <c r="I6" s="40">
        <f t="shared" si="1"/>
        <v>21390</v>
      </c>
    </row>
    <row r="7" spans="1:9" ht="12.75">
      <c r="A7" s="36" t="s">
        <v>60</v>
      </c>
      <c r="B7" s="38" t="s">
        <v>61</v>
      </c>
      <c r="C7" s="38" t="s">
        <v>62</v>
      </c>
      <c r="D7" s="38" t="s">
        <v>53</v>
      </c>
      <c r="E7" s="38" t="s">
        <v>48</v>
      </c>
      <c r="F7" s="38" t="s">
        <v>63</v>
      </c>
      <c r="G7" s="39">
        <v>10300</v>
      </c>
      <c r="H7" s="40">
        <f t="shared" si="0"/>
        <v>1545</v>
      </c>
      <c r="I7" s="40">
        <f t="shared" si="1"/>
        <v>11845</v>
      </c>
    </row>
    <row r="8" spans="1:9" ht="12.75">
      <c r="A8" s="36" t="s">
        <v>64</v>
      </c>
      <c r="B8" s="38" t="s">
        <v>65</v>
      </c>
      <c r="C8" s="38" t="s">
        <v>66</v>
      </c>
      <c r="D8" s="37" t="s">
        <v>67</v>
      </c>
      <c r="E8" s="38" t="s">
        <v>48</v>
      </c>
      <c r="F8" s="38" t="s">
        <v>68</v>
      </c>
      <c r="G8" s="39">
        <v>10300</v>
      </c>
      <c r="H8" s="40">
        <f t="shared" si="0"/>
        <v>1545</v>
      </c>
      <c r="I8" s="40">
        <f t="shared" si="1"/>
        <v>11845</v>
      </c>
    </row>
    <row r="9" spans="1:9" ht="12.75">
      <c r="A9" s="36" t="s">
        <v>69</v>
      </c>
      <c r="B9" s="38" t="s">
        <v>70</v>
      </c>
      <c r="C9" s="38" t="s">
        <v>71</v>
      </c>
      <c r="D9" s="38" t="s">
        <v>53</v>
      </c>
      <c r="E9" s="38" t="s">
        <v>48</v>
      </c>
      <c r="F9" s="38" t="s">
        <v>49</v>
      </c>
      <c r="G9" s="39">
        <v>18600</v>
      </c>
      <c r="H9" s="40">
        <f t="shared" si="0"/>
        <v>2790</v>
      </c>
      <c r="I9" s="40">
        <f t="shared" si="1"/>
        <v>21390</v>
      </c>
    </row>
    <row r="10" spans="1:9" ht="12.75">
      <c r="A10" s="36" t="s">
        <v>72</v>
      </c>
      <c r="B10" s="38" t="s">
        <v>73</v>
      </c>
      <c r="C10" s="38" t="s">
        <v>74</v>
      </c>
      <c r="D10" s="38" t="s">
        <v>59</v>
      </c>
      <c r="E10" s="38" t="s">
        <v>48</v>
      </c>
      <c r="F10" s="38" t="s">
        <v>49</v>
      </c>
      <c r="G10" s="39">
        <v>18600</v>
      </c>
      <c r="H10" s="40">
        <f t="shared" si="0"/>
        <v>2790</v>
      </c>
      <c r="I10" s="40">
        <f t="shared" si="1"/>
        <v>21390</v>
      </c>
    </row>
    <row r="11" spans="1:9" ht="12.75">
      <c r="A11" s="36" t="s">
        <v>75</v>
      </c>
      <c r="B11" s="38" t="s">
        <v>76</v>
      </c>
      <c r="C11" s="38" t="s">
        <v>77</v>
      </c>
      <c r="D11" s="38" t="s">
        <v>67</v>
      </c>
      <c r="E11" s="38" t="s">
        <v>48</v>
      </c>
      <c r="F11" s="38" t="s">
        <v>63</v>
      </c>
      <c r="G11" s="39">
        <v>10300</v>
      </c>
      <c r="H11" s="40">
        <f t="shared" si="0"/>
        <v>1545</v>
      </c>
      <c r="I11" s="40">
        <f t="shared" si="1"/>
        <v>11845</v>
      </c>
    </row>
    <row r="12" spans="1:9" ht="12.75">
      <c r="A12" s="36" t="s">
        <v>78</v>
      </c>
      <c r="B12" s="38" t="s">
        <v>79</v>
      </c>
      <c r="C12" s="38" t="s">
        <v>80</v>
      </c>
      <c r="D12" s="38" t="s">
        <v>67</v>
      </c>
      <c r="E12" s="38" t="s">
        <v>81</v>
      </c>
      <c r="F12" s="38" t="s">
        <v>68</v>
      </c>
      <c r="G12" s="39">
        <v>10300</v>
      </c>
      <c r="H12" s="40">
        <f t="shared" si="0"/>
        <v>1545</v>
      </c>
      <c r="I12" s="40">
        <f t="shared" si="1"/>
        <v>11845</v>
      </c>
    </row>
    <row r="13" spans="1:9" ht="12.75">
      <c r="A13" s="36" t="s">
        <v>82</v>
      </c>
      <c r="B13" s="38" t="s">
        <v>83</v>
      </c>
      <c r="C13" s="38" t="s">
        <v>84</v>
      </c>
      <c r="D13" s="38" t="s">
        <v>53</v>
      </c>
      <c r="E13" s="38" t="s">
        <v>48</v>
      </c>
      <c r="F13" s="38" t="s">
        <v>49</v>
      </c>
      <c r="G13" s="39">
        <v>18600</v>
      </c>
      <c r="H13" s="40">
        <f t="shared" si="0"/>
        <v>2790</v>
      </c>
      <c r="I13" s="40">
        <f t="shared" si="1"/>
        <v>21390</v>
      </c>
    </row>
    <row r="14" spans="1:9" ht="12.75">
      <c r="A14" s="36" t="s">
        <v>85</v>
      </c>
      <c r="B14" s="38" t="s">
        <v>86</v>
      </c>
      <c r="C14" s="38" t="s">
        <v>87</v>
      </c>
      <c r="D14" s="38" t="s">
        <v>67</v>
      </c>
      <c r="E14" s="38" t="s">
        <v>48</v>
      </c>
      <c r="F14" s="38" t="s">
        <v>63</v>
      </c>
      <c r="G14" s="39">
        <v>10300</v>
      </c>
      <c r="H14" s="40">
        <f t="shared" si="0"/>
        <v>1545</v>
      </c>
      <c r="I14" s="40">
        <f t="shared" si="1"/>
        <v>11845</v>
      </c>
    </row>
    <row r="15" spans="1:9" ht="12.75">
      <c r="A15" s="36" t="s">
        <v>88</v>
      </c>
      <c r="B15" s="38" t="s">
        <v>89</v>
      </c>
      <c r="C15" s="38" t="s">
        <v>90</v>
      </c>
      <c r="D15" s="38" t="s">
        <v>67</v>
      </c>
      <c r="E15" s="38" t="s">
        <v>48</v>
      </c>
      <c r="F15" s="38" t="s">
        <v>49</v>
      </c>
      <c r="G15" s="39">
        <v>10300</v>
      </c>
      <c r="H15" s="40">
        <f t="shared" si="0"/>
        <v>1545</v>
      </c>
      <c r="I15" s="40">
        <f t="shared" si="1"/>
        <v>11845</v>
      </c>
    </row>
    <row r="16" spans="1:9" ht="12.75">
      <c r="A16" s="36" t="s">
        <v>91</v>
      </c>
      <c r="B16" s="38" t="s">
        <v>92</v>
      </c>
      <c r="C16" s="38" t="s">
        <v>93</v>
      </c>
      <c r="D16" s="38" t="s">
        <v>53</v>
      </c>
      <c r="E16" s="38" t="s">
        <v>48</v>
      </c>
      <c r="F16" s="38" t="s">
        <v>49</v>
      </c>
      <c r="G16" s="39">
        <v>18600</v>
      </c>
      <c r="H16" s="40">
        <f t="shared" si="0"/>
        <v>2790</v>
      </c>
      <c r="I16" s="40">
        <f t="shared" si="1"/>
        <v>21390</v>
      </c>
    </row>
    <row r="17" spans="1:9" ht="12.75">
      <c r="A17" s="36" t="s">
        <v>94</v>
      </c>
      <c r="B17" s="38" t="s">
        <v>95</v>
      </c>
      <c r="C17" s="38" t="s">
        <v>96</v>
      </c>
      <c r="D17" s="38" t="s">
        <v>67</v>
      </c>
      <c r="E17" s="38" t="s">
        <v>48</v>
      </c>
      <c r="F17" s="38" t="s">
        <v>63</v>
      </c>
      <c r="G17" s="39">
        <v>10300</v>
      </c>
      <c r="H17" s="40">
        <f t="shared" si="0"/>
        <v>1545</v>
      </c>
      <c r="I17" s="40">
        <f t="shared" si="1"/>
        <v>11845</v>
      </c>
    </row>
    <row r="18" spans="1:9" ht="12.75">
      <c r="A18" s="81" t="s">
        <v>97</v>
      </c>
      <c r="B18" s="81"/>
      <c r="C18" s="81"/>
      <c r="D18" s="81"/>
      <c r="E18" s="81"/>
      <c r="F18" s="81"/>
      <c r="G18" s="45">
        <f>SUM(G3:G17)</f>
        <v>220900</v>
      </c>
      <c r="H18" s="46">
        <f>SUM(H3:H17)</f>
        <v>33135</v>
      </c>
      <c r="I18" s="46">
        <f>SUM(I3:I17)</f>
        <v>254035</v>
      </c>
    </row>
    <row r="19" spans="1:10" ht="12.75">
      <c r="A19" s="47"/>
      <c r="B19" s="47"/>
      <c r="C19" s="47"/>
      <c r="D19" s="47"/>
      <c r="E19" s="47"/>
      <c r="F19" s="47"/>
      <c r="G19" s="48"/>
      <c r="H19" s="49"/>
      <c r="I19" s="49"/>
      <c r="J19" s="50"/>
    </row>
    <row r="20" spans="1:10" ht="15">
      <c r="A20" s="76" t="s">
        <v>14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38.25">
      <c r="A21" s="43" t="s">
        <v>37</v>
      </c>
      <c r="B21" s="44" t="s">
        <v>38</v>
      </c>
      <c r="C21" s="44" t="s">
        <v>39</v>
      </c>
      <c r="D21" s="44" t="s">
        <v>40</v>
      </c>
      <c r="E21" s="44" t="s">
        <v>41</v>
      </c>
      <c r="F21" s="35" t="s">
        <v>42</v>
      </c>
      <c r="G21" s="34" t="s">
        <v>98</v>
      </c>
      <c r="H21" s="34" t="s">
        <v>100</v>
      </c>
      <c r="I21" s="34" t="s">
        <v>43</v>
      </c>
      <c r="J21" s="34" t="s">
        <v>101</v>
      </c>
    </row>
    <row r="22" spans="1:10" ht="12.75">
      <c r="A22" s="36" t="s">
        <v>44</v>
      </c>
      <c r="B22" s="37" t="s">
        <v>45</v>
      </c>
      <c r="C22" s="37" t="s">
        <v>46</v>
      </c>
      <c r="D22" s="38" t="s">
        <v>47</v>
      </c>
      <c r="E22" s="38" t="s">
        <v>48</v>
      </c>
      <c r="F22" s="38" t="s">
        <v>49</v>
      </c>
      <c r="G22" s="55">
        <v>39175.2</v>
      </c>
      <c r="H22" s="56">
        <f>+G22*12</f>
        <v>470102.39999999997</v>
      </c>
      <c r="I22" s="56">
        <f>+H22*15%</f>
        <v>70515.35999999999</v>
      </c>
      <c r="J22" s="56">
        <f>SUM(H22:I22)</f>
        <v>540617.76</v>
      </c>
    </row>
    <row r="23" spans="1:10" ht="12.75">
      <c r="A23" s="36" t="s">
        <v>50</v>
      </c>
      <c r="B23" s="37" t="s">
        <v>51</v>
      </c>
      <c r="C23" s="37" t="s">
        <v>52</v>
      </c>
      <c r="D23" s="38" t="s">
        <v>53</v>
      </c>
      <c r="E23" s="38" t="s">
        <v>48</v>
      </c>
      <c r="F23" s="38" t="s">
        <v>49</v>
      </c>
      <c r="G23" s="39">
        <v>15557.37</v>
      </c>
      <c r="H23" s="40">
        <f aca="true" t="shared" si="2" ref="H23:H36">+G23*12</f>
        <v>186688.44</v>
      </c>
      <c r="I23" s="40">
        <f aca="true" t="shared" si="3" ref="I23:I37">+H23*15%</f>
        <v>28003.266</v>
      </c>
      <c r="J23" s="40">
        <f aca="true" t="shared" si="4" ref="J23:J37">SUM(H23:I23)</f>
        <v>214691.706</v>
      </c>
    </row>
    <row r="24" spans="1:10" ht="12.75">
      <c r="A24" s="36" t="s">
        <v>54</v>
      </c>
      <c r="B24" s="38" t="s">
        <v>51</v>
      </c>
      <c r="C24" s="38" t="s">
        <v>55</v>
      </c>
      <c r="D24" s="38" t="s">
        <v>53</v>
      </c>
      <c r="E24" s="38" t="s">
        <v>48</v>
      </c>
      <c r="F24" s="38" t="s">
        <v>49</v>
      </c>
      <c r="G24" s="39">
        <v>15557.37</v>
      </c>
      <c r="H24" s="40">
        <f t="shared" si="2"/>
        <v>186688.44</v>
      </c>
      <c r="I24" s="40">
        <f t="shared" si="3"/>
        <v>28003.266</v>
      </c>
      <c r="J24" s="40">
        <f t="shared" si="4"/>
        <v>214691.706</v>
      </c>
    </row>
    <row r="25" spans="1:10" ht="12.75">
      <c r="A25" s="36" t="s">
        <v>56</v>
      </c>
      <c r="B25" s="38" t="s">
        <v>57</v>
      </c>
      <c r="C25" s="38" t="s">
        <v>58</v>
      </c>
      <c r="D25" s="38" t="s">
        <v>59</v>
      </c>
      <c r="E25" s="38" t="s">
        <v>48</v>
      </c>
      <c r="F25" s="38" t="s">
        <v>49</v>
      </c>
      <c r="G25" s="39">
        <v>25190.09</v>
      </c>
      <c r="H25" s="40">
        <f t="shared" si="2"/>
        <v>302281.08</v>
      </c>
      <c r="I25" s="40">
        <f t="shared" si="3"/>
        <v>45342.162000000004</v>
      </c>
      <c r="J25" s="40">
        <f t="shared" si="4"/>
        <v>347623.242</v>
      </c>
    </row>
    <row r="26" spans="1:10" ht="12.75">
      <c r="A26" s="36" t="s">
        <v>60</v>
      </c>
      <c r="B26" s="38" t="s">
        <v>61</v>
      </c>
      <c r="C26" s="38" t="s">
        <v>62</v>
      </c>
      <c r="D26" s="38" t="s">
        <v>53</v>
      </c>
      <c r="E26" s="38" t="s">
        <v>48</v>
      </c>
      <c r="F26" s="38" t="s">
        <v>63</v>
      </c>
      <c r="G26" s="39">
        <v>10583.53</v>
      </c>
      <c r="H26" s="40">
        <f t="shared" si="2"/>
        <v>127002.36000000002</v>
      </c>
      <c r="I26" s="40">
        <f t="shared" si="3"/>
        <v>19050.354000000003</v>
      </c>
      <c r="J26" s="40">
        <f t="shared" si="4"/>
        <v>146052.714</v>
      </c>
    </row>
    <row r="27" spans="1:10" ht="12.75">
      <c r="A27" s="36" t="s">
        <v>64</v>
      </c>
      <c r="B27" s="38" t="s">
        <v>65</v>
      </c>
      <c r="C27" s="38" t="s">
        <v>66</v>
      </c>
      <c r="D27" s="37" t="s">
        <v>67</v>
      </c>
      <c r="E27" s="38" t="s">
        <v>48</v>
      </c>
      <c r="F27" s="38" t="s">
        <v>68</v>
      </c>
      <c r="G27" s="39">
        <v>7781.29</v>
      </c>
      <c r="H27" s="40">
        <f t="shared" si="2"/>
        <v>93375.48</v>
      </c>
      <c r="I27" s="40">
        <f t="shared" si="3"/>
        <v>14006.321999999998</v>
      </c>
      <c r="J27" s="40">
        <f t="shared" si="4"/>
        <v>107381.802</v>
      </c>
    </row>
    <row r="28" spans="1:10" ht="12.75">
      <c r="A28" s="36" t="s">
        <v>69</v>
      </c>
      <c r="B28" s="38" t="s">
        <v>70</v>
      </c>
      <c r="C28" s="38" t="s">
        <v>71</v>
      </c>
      <c r="D28" s="38" t="s">
        <v>53</v>
      </c>
      <c r="E28" s="38" t="s">
        <v>48</v>
      </c>
      <c r="F28" s="38" t="s">
        <v>49</v>
      </c>
      <c r="G28" s="39">
        <v>15557.37</v>
      </c>
      <c r="H28" s="40">
        <f t="shared" si="2"/>
        <v>186688.44</v>
      </c>
      <c r="I28" s="40">
        <f t="shared" si="3"/>
        <v>28003.266</v>
      </c>
      <c r="J28" s="40">
        <f t="shared" si="4"/>
        <v>214691.706</v>
      </c>
    </row>
    <row r="29" spans="1:10" ht="12.75">
      <c r="A29" s="36" t="s">
        <v>72</v>
      </c>
      <c r="B29" s="38" t="s">
        <v>73</v>
      </c>
      <c r="C29" s="38" t="s">
        <v>74</v>
      </c>
      <c r="D29" s="38" t="s">
        <v>59</v>
      </c>
      <c r="E29" s="38" t="s">
        <v>48</v>
      </c>
      <c r="F29" s="38" t="s">
        <v>49</v>
      </c>
      <c r="G29" s="39">
        <v>25190.09</v>
      </c>
      <c r="H29" s="40">
        <f t="shared" si="2"/>
        <v>302281.08</v>
      </c>
      <c r="I29" s="40">
        <f t="shared" si="3"/>
        <v>45342.162000000004</v>
      </c>
      <c r="J29" s="40">
        <f t="shared" si="4"/>
        <v>347623.242</v>
      </c>
    </row>
    <row r="30" spans="1:10" ht="12.75">
      <c r="A30" s="36" t="s">
        <v>75</v>
      </c>
      <c r="B30" s="38" t="s">
        <v>76</v>
      </c>
      <c r="C30" s="38" t="s">
        <v>77</v>
      </c>
      <c r="D30" s="38" t="s">
        <v>67</v>
      </c>
      <c r="E30" s="38" t="s">
        <v>48</v>
      </c>
      <c r="F30" s="38" t="s">
        <v>63</v>
      </c>
      <c r="G30" s="39">
        <v>7781.29</v>
      </c>
      <c r="H30" s="40">
        <f t="shared" si="2"/>
        <v>93375.48</v>
      </c>
      <c r="I30" s="40">
        <f t="shared" si="3"/>
        <v>14006.321999999998</v>
      </c>
      <c r="J30" s="40">
        <f t="shared" si="4"/>
        <v>107381.802</v>
      </c>
    </row>
    <row r="31" spans="1:10" ht="12.75">
      <c r="A31" s="36" t="s">
        <v>78</v>
      </c>
      <c r="B31" s="38" t="s">
        <v>79</v>
      </c>
      <c r="C31" s="38" t="s">
        <v>80</v>
      </c>
      <c r="D31" s="38" t="s">
        <v>67</v>
      </c>
      <c r="E31" s="38" t="s">
        <v>81</v>
      </c>
      <c r="F31" s="38" t="s">
        <v>68</v>
      </c>
      <c r="G31" s="39">
        <v>7781.29</v>
      </c>
      <c r="H31" s="40">
        <f t="shared" si="2"/>
        <v>93375.48</v>
      </c>
      <c r="I31" s="40">
        <f t="shared" si="3"/>
        <v>14006.321999999998</v>
      </c>
      <c r="J31" s="40">
        <f t="shared" si="4"/>
        <v>107381.802</v>
      </c>
    </row>
    <row r="32" spans="1:10" ht="12.75">
      <c r="A32" s="36" t="s">
        <v>82</v>
      </c>
      <c r="B32" s="38" t="s">
        <v>83</v>
      </c>
      <c r="C32" s="38" t="s">
        <v>84</v>
      </c>
      <c r="D32" s="38" t="s">
        <v>53</v>
      </c>
      <c r="E32" s="38" t="s">
        <v>48</v>
      </c>
      <c r="F32" s="38" t="s">
        <v>49</v>
      </c>
      <c r="G32" s="39">
        <v>15557.37</v>
      </c>
      <c r="H32" s="40">
        <f t="shared" si="2"/>
        <v>186688.44</v>
      </c>
      <c r="I32" s="40">
        <f t="shared" si="3"/>
        <v>28003.266</v>
      </c>
      <c r="J32" s="40">
        <f t="shared" si="4"/>
        <v>214691.706</v>
      </c>
    </row>
    <row r="33" spans="1:10" ht="12.75">
      <c r="A33" s="36" t="s">
        <v>85</v>
      </c>
      <c r="B33" s="38" t="s">
        <v>86</v>
      </c>
      <c r="C33" s="38" t="s">
        <v>87</v>
      </c>
      <c r="D33" s="38" t="s">
        <v>67</v>
      </c>
      <c r="E33" s="38" t="s">
        <v>48</v>
      </c>
      <c r="F33" s="38" t="s">
        <v>63</v>
      </c>
      <c r="G33" s="39">
        <v>7781.29</v>
      </c>
      <c r="H33" s="40">
        <f t="shared" si="2"/>
        <v>93375.48</v>
      </c>
      <c r="I33" s="40">
        <f t="shared" si="3"/>
        <v>14006.321999999998</v>
      </c>
      <c r="J33" s="40">
        <f t="shared" si="4"/>
        <v>107381.802</v>
      </c>
    </row>
    <row r="34" spans="1:10" ht="12.75">
      <c r="A34" s="36" t="s">
        <v>88</v>
      </c>
      <c r="B34" s="38" t="s">
        <v>89</v>
      </c>
      <c r="C34" s="38" t="s">
        <v>90</v>
      </c>
      <c r="D34" s="38" t="s">
        <v>67</v>
      </c>
      <c r="E34" s="38" t="s">
        <v>48</v>
      </c>
      <c r="F34" s="38" t="s">
        <v>49</v>
      </c>
      <c r="G34" s="39">
        <v>7781.29</v>
      </c>
      <c r="H34" s="40">
        <f t="shared" si="2"/>
        <v>93375.48</v>
      </c>
      <c r="I34" s="40">
        <f t="shared" si="3"/>
        <v>14006.321999999998</v>
      </c>
      <c r="J34" s="40">
        <f t="shared" si="4"/>
        <v>107381.802</v>
      </c>
    </row>
    <row r="35" spans="1:10" ht="12.75">
      <c r="A35" s="36" t="s">
        <v>91</v>
      </c>
      <c r="B35" s="38" t="s">
        <v>92</v>
      </c>
      <c r="C35" s="38" t="s">
        <v>93</v>
      </c>
      <c r="D35" s="38" t="s">
        <v>53</v>
      </c>
      <c r="E35" s="38" t="s">
        <v>48</v>
      </c>
      <c r="F35" s="38" t="s">
        <v>49</v>
      </c>
      <c r="G35" s="39">
        <v>15557.37</v>
      </c>
      <c r="H35" s="40">
        <f t="shared" si="2"/>
        <v>186688.44</v>
      </c>
      <c r="I35" s="40">
        <f t="shared" si="3"/>
        <v>28003.266</v>
      </c>
      <c r="J35" s="40">
        <f t="shared" si="4"/>
        <v>214691.706</v>
      </c>
    </row>
    <row r="36" spans="1:10" ht="12.75">
      <c r="A36" s="36" t="s">
        <v>94</v>
      </c>
      <c r="B36" s="38" t="s">
        <v>95</v>
      </c>
      <c r="C36" s="38" t="s">
        <v>96</v>
      </c>
      <c r="D36" s="38" t="s">
        <v>67</v>
      </c>
      <c r="E36" s="38" t="s">
        <v>48</v>
      </c>
      <c r="F36" s="38" t="s">
        <v>63</v>
      </c>
      <c r="G36" s="39">
        <v>7781.29</v>
      </c>
      <c r="H36" s="40">
        <f t="shared" si="2"/>
        <v>93375.48</v>
      </c>
      <c r="I36" s="40">
        <f t="shared" si="3"/>
        <v>14006.321999999998</v>
      </c>
      <c r="J36" s="40">
        <f t="shared" si="4"/>
        <v>107381.802</v>
      </c>
    </row>
    <row r="37" spans="1:10" ht="12.75">
      <c r="A37" s="79" t="s">
        <v>99</v>
      </c>
      <c r="B37" s="79"/>
      <c r="C37" s="79"/>
      <c r="D37" s="79"/>
      <c r="E37" s="79"/>
      <c r="F37" s="79"/>
      <c r="G37" s="41">
        <f>SUM(G22:G36)</f>
        <v>224613.50000000003</v>
      </c>
      <c r="H37" s="42">
        <f>SUM(H22:H36)</f>
        <v>2695362</v>
      </c>
      <c r="I37" s="42">
        <f t="shared" si="3"/>
        <v>404304.3</v>
      </c>
      <c r="J37" s="42">
        <f t="shared" si="4"/>
        <v>3099666.3</v>
      </c>
    </row>
  </sheetData>
  <sheetProtection/>
  <mergeCells count="4">
    <mergeCell ref="A1:I1"/>
    <mergeCell ref="A18:F18"/>
    <mergeCell ref="A20:J20"/>
    <mergeCell ref="A37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elmine</dc:creator>
  <cp:keywords/>
  <dc:description/>
  <cp:lastModifiedBy>Elmine Niemand</cp:lastModifiedBy>
  <cp:lastPrinted>2015-03-30T07:49:23Z</cp:lastPrinted>
  <dcterms:created xsi:type="dcterms:W3CDTF">2007-05-15T06:37:34Z</dcterms:created>
  <dcterms:modified xsi:type="dcterms:W3CDTF">2020-06-18T09:08:42Z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